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mc:AlternateContent xmlns:mc="http://schemas.openxmlformats.org/markup-compatibility/2006">
    <mc:Choice Requires="x15">
      <x15ac:absPath xmlns:x15ac="http://schemas.microsoft.com/office/spreadsheetml/2010/11/ac" url="D:\Users\jenny\Desktop\zum Bearbeiten\Letzte Scripts HP MB\"/>
    </mc:Choice>
  </mc:AlternateContent>
  <xr:revisionPtr revIDLastSave="0" documentId="13_ncr:1_{CC695D62-B212-4F92-B4C3-2639D6A48934}" xr6:coauthVersionLast="47" xr6:coauthVersionMax="47" xr10:uidLastSave="{00000000-0000-0000-0000-000000000000}"/>
  <bookViews>
    <workbookView xWindow="360" yWindow="0" windowWidth="22080" windowHeight="12240" tabRatio="890" xr2:uid="{00000000-000D-0000-FFFF-FFFF00000000}"/>
  </bookViews>
  <sheets>
    <sheet name="Rentenberechnung" sheetId="46" r:id="rId1"/>
    <sheet name="Vermögensverzehr" sheetId="47" r:id="rId2"/>
    <sheet name="Diagramm1" sheetId="51" r:id="rId3"/>
    <sheet name="Diagramm2" sheetId="52" r:id="rId4"/>
    <sheet name="Varianten" sheetId="53" r:id="rId5"/>
    <sheet name="Diagramm3" sheetId="54" r:id="rId6"/>
    <sheet name="Anmerkungen" sheetId="55" r:id="rId7"/>
  </sheets>
  <externalReferences>
    <externalReference r:id="rId8"/>
  </externalReferences>
  <definedNames>
    <definedName name="Anf_Sld" localSheetId="0">#REF!</definedName>
    <definedName name="Anf_Sld">#REF!</definedName>
    <definedName name="Anzahl_Zahlungen" localSheetId="0">MATCH(0.01,Rentenberechnung!End_Sld,-1)+1</definedName>
    <definedName name="Anzahl_Zahlungen">MATCH(0.01,End_Sld,-1)+1</definedName>
    <definedName name="Anzahl_Zahlungen_pro_Jahr" localSheetId="0">#REF!</definedName>
    <definedName name="Anzahl_Zahlungen_pro_Jahr">#REF!</definedName>
    <definedName name="Beg_Bal" localSheetId="0">'[1]Kredit mit Sondertilgung'!$C$18:$C$377</definedName>
    <definedName name="Beg_Bal">#REF!</definedName>
    <definedName name="Beginning_Balance" localSheetId="0">-FV(Rentenberechnung!Interest_Rate/12,Rentenberechnung!Payment_Number-1,-Rentenberechnung!Monthly_Payment,Rentenberechnung!Loan_Amount)</definedName>
    <definedName name="Beginning_Balance">-FV(Interest_Rate/12,Payment_Number-1,-Monthly_Payment,Loan_Amount)</definedName>
    <definedName name="Betrag" localSheetId="0">#REF!</definedName>
    <definedName name="Betrag">#REF!</definedName>
    <definedName name="Data">#REF!</definedName>
    <definedName name="Daten" localSheetId="0">#REF!</definedName>
    <definedName name="Daten">#REF!</definedName>
    <definedName name="_xlnm.Print_Area" localSheetId="2">Diagramm1!$A$1:$L$25</definedName>
    <definedName name="_xlnm.Print_Area" localSheetId="3">Diagramm2!$A$1:$K$25</definedName>
    <definedName name="_xlnm.Print_Area" localSheetId="0">Rentenberechnung!$A$1:$I$77</definedName>
    <definedName name="_xlnm.Print_Area" localSheetId="1">Vermögensverzehr!$A$1:$M$38</definedName>
    <definedName name="Druckbereich_Zurücksetzen" localSheetId="0">OFFSET(Rentenberechnung!Volldruck,0,0,Rentenberechnung!Letzte_Zeile)</definedName>
    <definedName name="Druckbereich_Zurücksetzen">OFFSET(Volldruck,0,0,Letzte_Zeile)</definedName>
    <definedName name="_xlnm.Print_Titles" localSheetId="1">Vermögensverzehr!$2:$3</definedName>
    <definedName name="Eingegebene_Werte" localSheetId="0">IF(Rentenberechnung!Kreditbetrag*#N/A*Rentenberechnung!Kreditjahre*Rentenberechnung!Kreditbeginn&gt;0,1,0)</definedName>
    <definedName name="Eingegebene_Werte">IF(Kreditbetrag*#N/A*Kreditjahre*Kreditbeginn&gt;0,1,0)</definedName>
    <definedName name="End_Bal" localSheetId="0">'[1]Kredit mit Sondertilgung'!$I$18:$I$377</definedName>
    <definedName name="End_Bal">#REF!</definedName>
    <definedName name="End_Sld" localSheetId="0">#REF!</definedName>
    <definedName name="End_Sld">#REF!</definedName>
    <definedName name="Ending_Balance" localSheetId="0">-FV(Rentenberechnung!Interest_Rate/12,Rentenberechnung!Payment_Number,-Rentenberechnung!Monthly_Payment,Rentenberechnung!Loan_Amount)</definedName>
    <definedName name="Ending_Balance">-FV(Interest_Rate/12,Payment_Number,-Monthly_Payment,Loan_Amount)</definedName>
    <definedName name="Extra_Pay" localSheetId="0">'[1]Kredit mit Sondertilgung'!$E$18:$E$377</definedName>
    <definedName name="Extra_Pay">#REF!</definedName>
    <definedName name="Full_Print" localSheetId="0">#REF!</definedName>
    <definedName name="Full_Print">#REF!</definedName>
    <definedName name="Gepl_Zhlg" localSheetId="0">#REF!</definedName>
    <definedName name="Gepl_Zhlg">#REF!</definedName>
    <definedName name="Geplante_Monatliche_Zahlung" localSheetId="0">#REF!</definedName>
    <definedName name="Geplante_Monatliche_Zahlung">#REF!</definedName>
    <definedName name="Geplante_Zusatzzahlungen" localSheetId="0">#REF!</definedName>
    <definedName name="Geplante_Zusatzzahlungen">#REF!</definedName>
    <definedName name="Geplanter_Zinssatz" localSheetId="0">#REF!</definedName>
    <definedName name="Geplanter_Zinssatz">#REF!</definedName>
    <definedName name="Header_Row" localSheetId="0">ROW(#REF!)</definedName>
    <definedName name="Header_Row">ROW(#REF!)</definedName>
    <definedName name="Header_Row_Back" localSheetId="0">ROW(#REF!)</definedName>
    <definedName name="Header_Row_Back">ROW(#REF!)</definedName>
    <definedName name="Int" localSheetId="0">'[1]Kredit mit Sondertilgung'!$H$18:$H$377</definedName>
    <definedName name="Int">#REF!</definedName>
    <definedName name="Interest" localSheetId="0">-IPMT(Rentenberechnung!Interest_Rate/12,Rentenberechnung!Payment_Number,Rentenberechnung!Number_of_Payments,Rentenberechnung!Loan_Amount)</definedName>
    <definedName name="Interest">-IPMT(Interest_Rate/12,Payment_Number,Number_of_Payments,Loan_Amount)</definedName>
    <definedName name="Interest_Rate" localSheetId="0">#REF!</definedName>
    <definedName name="Interest_Rate">#REF!</definedName>
    <definedName name="Kopfzeile" localSheetId="0">ROW(#REF!)</definedName>
    <definedName name="Kopfzeile">ROW(#REF!)</definedName>
    <definedName name="Kreditbeginn" localSheetId="0">#REF!</definedName>
    <definedName name="Kreditbeginn">#REF!</definedName>
    <definedName name="Kreditbetrag" localSheetId="0">#REF!</definedName>
    <definedName name="Kreditbetrag">#REF!</definedName>
    <definedName name="Kreditjahre" localSheetId="0">#REF!</definedName>
    <definedName name="Kreditjahre">#REF!</definedName>
    <definedName name="Kum_Zns" localSheetId="0">#REF!</definedName>
    <definedName name="Kum_Zns">#REF!</definedName>
    <definedName name="Last_Row" localSheetId="0">IF(Rentenberechnung!Values_Entered,Rentenberechnung!Header_Row+Rentenberechnung!Number_of_Payments,Rentenberechnung!Header_Row)</definedName>
    <definedName name="Last_Row">IF(Values_Entered,Header_Row+Number_of_Payments,Header_Row)</definedName>
    <definedName name="Letzte_Zeile" localSheetId="0">IF(Rentenberechnung!Eingegebene_Werte,Rentenberechnung!Kopfzeile+Rentenberechnung!Anzahl_Zahlungen,Rentenberechnung!Kopfzeile)</definedName>
    <definedName name="Letzte_Zeile">IF(Eingegebene_Werte,Kopfzeile+Anzahl_Zahlungen,Kopfzeile)</definedName>
    <definedName name="Loan_Amount" localSheetId="0">#REF!</definedName>
    <definedName name="Loan_Amount">#REF!</definedName>
    <definedName name="Loan_Not_Paid" localSheetId="0">IF(Rentenberechnung!Payment_Number&lt;=Rentenberechnung!Number_of_Payments,1,0)</definedName>
    <definedName name="Loan_Not_Paid">IF(Payment_Number&lt;=Number_of_Payments,1,0)</definedName>
    <definedName name="Loan_Start" localSheetId="0">#REF!</definedName>
    <definedName name="Loan_Start">#REF!</definedName>
    <definedName name="Loan_Years" localSheetId="0">#REF!</definedName>
    <definedName name="Loan_Years">#REF!</definedName>
    <definedName name="Monthly_Payment" localSheetId="0">-PMT(Rentenberechnung!Interest_Rate/12,Rentenberechnung!Number_of_Payments,Rentenberechnung!Loan_Amount)</definedName>
    <definedName name="Monthly_Payment">-PMT(Interest_Rate/12,Number_of_Payments,Loan_Amount)</definedName>
    <definedName name="Number_of_Payments" localSheetId="0">#REF!</definedName>
    <definedName name="Number_of_Payments">#REF!</definedName>
    <definedName name="Pay_Date">#REF!</definedName>
    <definedName name="Pay_Num" localSheetId="0">'[1]Kredit mit Sondertilgung'!$A$18:$A$377</definedName>
    <definedName name="Pay_Num">#REF!</definedName>
    <definedName name="Payment_Date" localSheetId="0">DATE(YEAR(Rentenberechnung!Loan_Start),MONTH(Rentenberechnung!Loan_Start)+Rentenberechnung!Payment_Number,DAY(Rentenberechnung!Loan_Start))</definedName>
    <definedName name="Payment_Date">DATE(YEAR(Loan_Start),MONTH(Loan_Start)+Payment_Number,DAY(Loan_Start))</definedName>
    <definedName name="Payment_Number" localSheetId="0">ROW()-Rentenberechnung!Header_Row</definedName>
    <definedName name="Payment_Number">ROW()-Header_Row</definedName>
    <definedName name="Princ" localSheetId="0">'[1]Kredit mit Sondertilgung'!$G$18:$G$377</definedName>
    <definedName name="Princ">#REF!</definedName>
    <definedName name="Principal" localSheetId="0">-PPMT(Rentenberechnung!Interest_Rate/12,Rentenberechnung!Payment_Number,Rentenberechnung!Number_of_Payments,Rentenberechnung!Loan_Amount)</definedName>
    <definedName name="Principal">-PPMT(Interest_Rate/12,Payment_Number,Number_of_Payments,Loan_Amount)</definedName>
    <definedName name="Print_Area_Reset" localSheetId="0">#N/A</definedName>
    <definedName name="Print_Area_Reset">OFFSET([0]!Full_Print,0,0,[0]!Last_Row)</definedName>
    <definedName name="Sched_Pay" localSheetId="0">'[1]Kredit mit Sondertilgung'!$D$18:$D$377</definedName>
    <definedName name="Sched_Pay">#REF!</definedName>
    <definedName name="Scheduled_Extra_Payments" localSheetId="0">'[1]Kredit mit Sondertilgung'!$D$8</definedName>
    <definedName name="Scheduled_Extra_Payments">#REF!</definedName>
    <definedName name="Scheduled_Interest_Rate">#REF!</definedName>
    <definedName name="Scheduled_Monthly_Payment" localSheetId="0">'[1]Kredit mit Sondertilgung'!$D$11</definedName>
    <definedName name="Scheduled_Monthly_Payment">#REF!</definedName>
    <definedName name="Tabelle">Rentenberechnung!$H$64</definedName>
    <definedName name="Total_Cost" localSheetId="0">#REF!</definedName>
    <definedName name="Total_Cost">#REF!</definedName>
    <definedName name="Total_Interest" localSheetId="0">#REF!</definedName>
    <definedName name="Total_Interest">#REF!</definedName>
    <definedName name="Total_Pay" localSheetId="0">'[1]Kredit mit Sondertilgung'!$F$18:$F$377</definedName>
    <definedName name="Total_Pay">#REF!</definedName>
    <definedName name="Total_Payment" localSheetId="0">Scheduled_Payment+Extra_Payment</definedName>
    <definedName name="Total_Payment">Scheduled_Payment+Extra_Payment</definedName>
    <definedName name="Values_Entered" localSheetId="0">IF(Rentenberechnung!Loan_Amount*Rentenberechnung!Interest_Rate*Rentenberechnung!Loan_Years*Rentenberechnung!Loan_Start&gt;0,1,0)</definedName>
    <definedName name="Values_Entered">IF(Loan_Amount*Interest_Rate*Loan_Years*Loan_Start&gt;0,1,0)</definedName>
    <definedName name="Volldruck" localSheetId="0">#REF!</definedName>
    <definedName name="Volldruck">#REF!</definedName>
    <definedName name="Zahlungen_Gesamt" localSheetId="0">#REF!</definedName>
    <definedName name="Zahlungen_Gesamt">#REF!</definedName>
    <definedName name="Zahlungs_Datum" localSheetId="0">#REF!</definedName>
    <definedName name="Zahlungs_Datum">#REF!</definedName>
    <definedName name="ZahlungsDatum" localSheetId="0">DATE(YEAR(Rentenberechnung!Kreditbeginn),MONTH(Rentenberechnung!Kreditbeginn)+Rentenberechnung!Payment_Number,DAY(Rentenberechnung!Kreditbeginn))</definedName>
    <definedName name="ZahlungsDatum">DATE(YEAR(Kreditbeginn),MONTH(Kreditbeginn)+[0]!Payment_Number,DAY(Kreditbeginn))</definedName>
    <definedName name="Zhlg_Anz" localSheetId="0">#REF!</definedName>
    <definedName name="Zhlg_Anz">#REF!</definedName>
    <definedName name="Zinsen_Gesamt" localSheetId="0">#REF!</definedName>
    <definedName name="Zinsen_Gesamt">#REF!</definedName>
    <definedName name="Zinssatz" localSheetId="0">#REF!</definedName>
    <definedName name="Zinssatz">#REF!</definedName>
    <definedName name="Zns" localSheetId="0">#REF!</definedName>
    <definedName name="Zns">#REF!</definedName>
    <definedName name="Zus_Zhlg" localSheetId="0">#REF!</definedName>
    <definedName name="Zus_Zhl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46" l="1"/>
  <c r="H57" i="46"/>
  <c r="H56" i="46"/>
  <c r="H56" i="55"/>
  <c r="F59" i="46"/>
  <c r="I4" i="53" l="1"/>
  <c r="D3" i="53"/>
  <c r="D4" i="53"/>
  <c r="I3" i="53"/>
  <c r="H3" i="53"/>
  <c r="F3" i="53"/>
  <c r="B3" i="53"/>
  <c r="I8" i="53"/>
  <c r="I9" i="53" s="1"/>
  <c r="I10" i="53" s="1"/>
  <c r="I11" i="53" s="1"/>
  <c r="I12" i="53" s="1"/>
  <c r="I13" i="53" s="1"/>
  <c r="I14" i="53" s="1"/>
  <c r="I15" i="53" s="1"/>
  <c r="I16" i="53" s="1"/>
  <c r="I17" i="53" s="1"/>
  <c r="I18" i="53" s="1"/>
  <c r="I19" i="53" s="1"/>
  <c r="I20" i="53" s="1"/>
  <c r="I21" i="53" s="1"/>
  <c r="I22" i="53" s="1"/>
  <c r="I23" i="53" s="1"/>
  <c r="I24" i="53" s="1"/>
  <c r="I25" i="53" s="1"/>
  <c r="I26" i="53" s="1"/>
  <c r="I27" i="53" s="1"/>
  <c r="I28" i="53" s="1"/>
  <c r="I29" i="53" s="1"/>
  <c r="I30" i="53" s="1"/>
  <c r="I31" i="53" s="1"/>
  <c r="I32" i="53" s="1"/>
  <c r="I33" i="53" s="1"/>
  <c r="I34" i="53" s="1"/>
  <c r="I35" i="53" s="1"/>
  <c r="I36" i="53" s="1"/>
  <c r="J7" i="53"/>
  <c r="F36" i="53"/>
  <c r="F35" i="53"/>
  <c r="F34" i="53"/>
  <c r="F33" i="53"/>
  <c r="F32" i="53"/>
  <c r="F31" i="53"/>
  <c r="F30" i="53"/>
  <c r="F29" i="53"/>
  <c r="F28" i="53"/>
  <c r="F27" i="53"/>
  <c r="F26" i="53"/>
  <c r="F25" i="53"/>
  <c r="F24" i="53"/>
  <c r="F23" i="53"/>
  <c r="F22" i="53"/>
  <c r="F21" i="53"/>
  <c r="F20" i="53"/>
  <c r="F19" i="53"/>
  <c r="F18" i="53"/>
  <c r="F17" i="53"/>
  <c r="F16" i="53"/>
  <c r="F15" i="53"/>
  <c r="F14" i="53"/>
  <c r="F13" i="53"/>
  <c r="F12" i="53"/>
  <c r="F11" i="53"/>
  <c r="F10" i="53"/>
  <c r="F9" i="53"/>
  <c r="F8" i="53"/>
  <c r="E7" i="53"/>
  <c r="G7" i="53" s="1"/>
  <c r="D8" i="53"/>
  <c r="D9" i="53" s="1"/>
  <c r="D10" i="53" s="1"/>
  <c r="D11" i="53" s="1"/>
  <c r="D12" i="53" s="1"/>
  <c r="D13" i="53" s="1"/>
  <c r="D14" i="53" s="1"/>
  <c r="D15" i="53" s="1"/>
  <c r="D16" i="53" s="1"/>
  <c r="D17" i="53" s="1"/>
  <c r="D18" i="53" s="1"/>
  <c r="D19" i="53" s="1"/>
  <c r="D20" i="53" s="1"/>
  <c r="D21" i="53" s="1"/>
  <c r="D22" i="53" s="1"/>
  <c r="D23" i="53" s="1"/>
  <c r="D24" i="53" s="1"/>
  <c r="D25" i="53" s="1"/>
  <c r="D26" i="53" s="1"/>
  <c r="D27" i="53" s="1"/>
  <c r="D28" i="53" s="1"/>
  <c r="D29" i="53" s="1"/>
  <c r="D30" i="53" s="1"/>
  <c r="D31" i="53" s="1"/>
  <c r="D32" i="53" s="1"/>
  <c r="D33" i="53" s="1"/>
  <c r="D34" i="53" s="1"/>
  <c r="D35" i="53" s="1"/>
  <c r="D36" i="53" s="1"/>
  <c r="C8" i="53"/>
  <c r="C9" i="53" s="1"/>
  <c r="C10" i="53" s="1"/>
  <c r="C11" i="53" s="1"/>
  <c r="C12" i="53" s="1"/>
  <c r="C13" i="53" s="1"/>
  <c r="C14" i="53" s="1"/>
  <c r="C15" i="53" s="1"/>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B8" i="53"/>
  <c r="B9" i="53" s="1"/>
  <c r="B10" i="53" s="1"/>
  <c r="B11" i="53" s="1"/>
  <c r="B12" i="53" s="1"/>
  <c r="M37" i="47"/>
  <c r="J4" i="47"/>
  <c r="C4" i="47"/>
  <c r="K7" i="53" l="1"/>
  <c r="B13" i="53"/>
  <c r="B14" i="53" s="1"/>
  <c r="B15" i="53" s="1"/>
  <c r="B16" i="53" s="1"/>
  <c r="B17" i="53" s="1"/>
  <c r="B18" i="53" s="1"/>
  <c r="B19" i="53" s="1"/>
  <c r="B20" i="53" s="1"/>
  <c r="B21" i="53" s="1"/>
  <c r="B22" i="53" s="1"/>
  <c r="B23" i="53" s="1"/>
  <c r="B24" i="53" s="1"/>
  <c r="B25" i="53" s="1"/>
  <c r="B26" i="53" s="1"/>
  <c r="B27" i="53" s="1"/>
  <c r="B28" i="53" s="1"/>
  <c r="B29" i="53" s="1"/>
  <c r="B30" i="53" s="1"/>
  <c r="B31" i="53" s="1"/>
  <c r="B32" i="53" s="1"/>
  <c r="B33" i="53" s="1"/>
  <c r="B34" i="53" s="1"/>
  <c r="B35" i="53" s="1"/>
  <c r="B36" i="53" s="1"/>
  <c r="E36" i="53" s="1"/>
  <c r="E12" i="53"/>
  <c r="E8" i="53"/>
  <c r="G8" i="53" s="1"/>
  <c r="E9" i="53"/>
  <c r="E10" i="53"/>
  <c r="E11" i="53"/>
  <c r="E26" i="53" l="1"/>
  <c r="E22" i="53"/>
  <c r="E24" i="53"/>
  <c r="E27" i="53"/>
  <c r="E33" i="53"/>
  <c r="E30" i="53"/>
  <c r="E18" i="53"/>
  <c r="E25" i="53"/>
  <c r="E17" i="53"/>
  <c r="E14" i="53"/>
  <c r="E35" i="53"/>
  <c r="E32" i="53"/>
  <c r="E20" i="53"/>
  <c r="E28" i="53"/>
  <c r="E19" i="53"/>
  <c r="E34" i="53"/>
  <c r="E16" i="53"/>
  <c r="E29" i="53"/>
  <c r="E31" i="53"/>
  <c r="E21" i="53"/>
  <c r="E15" i="53"/>
  <c r="E23" i="53"/>
  <c r="E13" i="53"/>
  <c r="H16" i="46"/>
  <c r="G55" i="46"/>
  <c r="H54" i="46"/>
  <c r="B4" i="53" s="1"/>
  <c r="H34" i="46"/>
  <c r="H36" i="46" s="1"/>
  <c r="E43" i="46" s="1"/>
  <c r="H19" i="46"/>
  <c r="H14" i="46"/>
  <c r="H17" i="46" s="1"/>
  <c r="B4" i="47" l="1"/>
  <c r="H43" i="46"/>
  <c r="H18" i="46"/>
  <c r="H24" i="46" s="1"/>
  <c r="H25" i="46" l="1"/>
  <c r="H20" i="46"/>
  <c r="H42" i="46" s="1"/>
  <c r="H22" i="46"/>
  <c r="E59" i="46" l="1"/>
  <c r="H59" i="46" s="1"/>
  <c r="C3" i="53"/>
  <c r="H47" i="46"/>
  <c r="H49" i="46" s="1"/>
  <c r="H55" i="46"/>
  <c r="H61" i="46" s="1"/>
  <c r="H4" i="53" l="1"/>
  <c r="I4" i="47"/>
  <c r="B49" i="46"/>
  <c r="H52" i="46"/>
  <c r="H50" i="46" s="1"/>
  <c r="G1" i="47"/>
  <c r="D2" i="47" s="1"/>
  <c r="F4" i="53"/>
  <c r="C4" i="53"/>
  <c r="E50" i="46"/>
  <c r="H60" i="46"/>
  <c r="D4" i="47" l="1"/>
  <c r="E4" i="47" s="1"/>
  <c r="F4" i="47" s="1"/>
  <c r="H62" i="46"/>
  <c r="B62" i="46" s="1"/>
  <c r="E2" i="47" l="1"/>
  <c r="H65" i="46"/>
  <c r="H63" i="46" s="1"/>
  <c r="E63" i="46"/>
  <c r="N1" i="47"/>
  <c r="K2" i="47" s="1"/>
  <c r="K4" i="47" l="1"/>
  <c r="L4" i="47" s="1"/>
  <c r="M4" i="47" s="1"/>
  <c r="L2" i="47" l="1"/>
  <c r="I5" i="47"/>
  <c r="J5" i="47"/>
  <c r="K5" i="47" l="1"/>
  <c r="L5" i="47" s="1"/>
  <c r="M5" i="47" l="1"/>
  <c r="J6" i="47" l="1"/>
  <c r="I6" i="47"/>
  <c r="K6" i="47" l="1"/>
  <c r="L6" i="47" s="1"/>
  <c r="M6" i="47" s="1"/>
  <c r="J7" i="47" l="1"/>
  <c r="I7" i="47"/>
  <c r="K7" i="47" l="1"/>
  <c r="L7" i="47" s="1"/>
  <c r="M7" i="47" l="1"/>
  <c r="I8" i="47" l="1"/>
  <c r="J8" i="47"/>
  <c r="K8" i="47" l="1"/>
  <c r="L8" i="47" s="1"/>
  <c r="M8" i="47" l="1"/>
  <c r="I9" i="47" l="1"/>
  <c r="J9" i="47"/>
  <c r="K9" i="47" l="1"/>
  <c r="L9" i="47" s="1"/>
  <c r="M9" i="47" s="1"/>
  <c r="J10" i="47" l="1"/>
  <c r="I10" i="47"/>
  <c r="K10" i="47" l="1"/>
  <c r="L10" i="47" s="1"/>
  <c r="M10" i="47" s="1"/>
  <c r="J11" i="47" l="1"/>
  <c r="I11" i="47"/>
  <c r="K11" i="47" l="1"/>
  <c r="L11" i="47" s="1"/>
  <c r="M11" i="47" l="1"/>
  <c r="J12" i="47" l="1"/>
  <c r="I12" i="47"/>
  <c r="K12" i="47" l="1"/>
  <c r="L12" i="47" s="1"/>
  <c r="M12" i="47" l="1"/>
  <c r="J13" i="47" l="1"/>
  <c r="I13" i="47"/>
  <c r="K13" i="47" l="1"/>
  <c r="L13" i="47" l="1"/>
  <c r="M13" i="47" s="1"/>
  <c r="J14" i="47" l="1"/>
  <c r="I14" i="47"/>
  <c r="K14" i="47" l="1"/>
  <c r="L14" i="47" s="1"/>
  <c r="M14" i="47" s="1"/>
  <c r="I15" i="47" l="1"/>
  <c r="J15" i="47"/>
  <c r="K15" i="47" l="1"/>
  <c r="L15" i="47" s="1"/>
  <c r="M15" i="47" s="1"/>
  <c r="J16" i="47" l="1"/>
  <c r="I16" i="47"/>
  <c r="K16" i="47" l="1"/>
  <c r="L16" i="47" s="1"/>
  <c r="M16" i="47" s="1"/>
  <c r="J17" i="47" l="1"/>
  <c r="I17" i="47"/>
  <c r="K17" i="47" l="1"/>
  <c r="L17" i="47" s="1"/>
  <c r="M17" i="47" s="1"/>
  <c r="J18" i="47" l="1"/>
  <c r="I18" i="47"/>
  <c r="K18" i="47" l="1"/>
  <c r="L18" i="47" s="1"/>
  <c r="M18" i="47" s="1"/>
  <c r="J19" i="47" l="1"/>
  <c r="I19" i="47"/>
  <c r="K19" i="47" l="1"/>
  <c r="L19" i="47" s="1"/>
  <c r="M19" i="47" s="1"/>
  <c r="I20" i="47" l="1"/>
  <c r="J20" i="47"/>
  <c r="K20" i="47" l="1"/>
  <c r="L20" i="47" s="1"/>
  <c r="M20" i="47" s="1"/>
  <c r="J21" i="47" l="1"/>
  <c r="I21" i="47"/>
  <c r="K21" i="47" l="1"/>
  <c r="L21" i="47" s="1"/>
  <c r="M21" i="47" s="1"/>
  <c r="I22" i="47" l="1"/>
  <c r="J22" i="47"/>
  <c r="K22" i="47" l="1"/>
  <c r="L22" i="47" s="1"/>
  <c r="M22" i="47" l="1"/>
  <c r="J23" i="47" l="1"/>
  <c r="I23" i="47"/>
  <c r="K23" i="47" l="1"/>
  <c r="L23" i="47" s="1"/>
  <c r="M23" i="47" l="1"/>
  <c r="I24" i="47" l="1"/>
  <c r="J24" i="47"/>
  <c r="K24" i="47" l="1"/>
  <c r="L24" i="47" s="1"/>
  <c r="M24" i="47" l="1"/>
  <c r="I25" i="47" l="1"/>
  <c r="J25" i="47"/>
  <c r="K25" i="47" l="1"/>
  <c r="L25" i="47" s="1"/>
  <c r="M25" i="47" l="1"/>
  <c r="I26" i="47" l="1"/>
  <c r="J26" i="47"/>
  <c r="K26" i="47" l="1"/>
  <c r="L26" i="47" s="1"/>
  <c r="M26" i="47" l="1"/>
  <c r="J27" i="47" s="1"/>
  <c r="I27" i="47" l="1"/>
  <c r="K27" i="47" s="1"/>
  <c r="L7" i="53"/>
  <c r="H8" i="53" s="1"/>
  <c r="G9" i="53" s="1"/>
  <c r="L27" i="47" l="1"/>
  <c r="M27" i="47" s="1"/>
  <c r="I28" i="47" s="1"/>
  <c r="J8" i="53"/>
  <c r="J28" i="47" l="1"/>
  <c r="K28" i="47" s="1"/>
  <c r="L28" i="47" s="1"/>
  <c r="K8" i="53"/>
  <c r="L8" i="53" s="1"/>
  <c r="H9" i="53" s="1"/>
  <c r="G10" i="53" s="1"/>
  <c r="M28" i="47" l="1"/>
  <c r="J9" i="53"/>
  <c r="K9" i="53" s="1"/>
  <c r="L9" i="53" s="1"/>
  <c r="I29" i="47" l="1"/>
  <c r="J29" i="47"/>
  <c r="H10" i="53"/>
  <c r="K29" i="47" l="1"/>
  <c r="L29" i="47" s="1"/>
  <c r="J10" i="53"/>
  <c r="K10" i="53" s="1"/>
  <c r="L10" i="53" s="1"/>
  <c r="G11" i="53"/>
  <c r="M29" i="47" l="1"/>
  <c r="J30" i="47" s="1"/>
  <c r="H11" i="53"/>
  <c r="I30" i="47" l="1"/>
  <c r="K30" i="47" s="1"/>
  <c r="L30" i="47" s="1"/>
  <c r="J11" i="53"/>
  <c r="K11" i="53" s="1"/>
  <c r="L11" i="53" s="1"/>
  <c r="G12" i="53"/>
  <c r="H12" i="53" l="1"/>
  <c r="M30" i="47" l="1"/>
  <c r="J12" i="53"/>
  <c r="K12" i="53" s="1"/>
  <c r="L12" i="53" s="1"/>
  <c r="G13" i="53"/>
  <c r="I31" i="47" l="1"/>
  <c r="J31" i="47"/>
  <c r="H13" i="53"/>
  <c r="K31" i="47" l="1"/>
  <c r="L31" i="47" s="1"/>
  <c r="J13" i="53"/>
  <c r="K13" i="53" s="1"/>
  <c r="L13" i="53" s="1"/>
  <c r="G14" i="53"/>
  <c r="M31" i="47" l="1"/>
  <c r="H14" i="53"/>
  <c r="J32" i="47" l="1"/>
  <c r="I32" i="47"/>
  <c r="J14" i="53"/>
  <c r="K14" i="53" s="1"/>
  <c r="L14" i="53" s="1"/>
  <c r="G15" i="53"/>
  <c r="K32" i="47" l="1"/>
  <c r="L32" i="47" s="1"/>
  <c r="M32" i="47" s="1"/>
  <c r="J33" i="47" s="1"/>
  <c r="H15" i="53"/>
  <c r="I33" i="47" l="1"/>
  <c r="K33" i="47" s="1"/>
  <c r="L33" i="47" s="1"/>
  <c r="J15" i="53"/>
  <c r="K15" i="53" s="1"/>
  <c r="L15" i="53" s="1"/>
  <c r="G16" i="53"/>
  <c r="M33" i="47" l="1"/>
  <c r="H16" i="53"/>
  <c r="J16" i="53" l="1"/>
  <c r="K16" i="53" s="1"/>
  <c r="L16" i="53" s="1"/>
  <c r="G17" i="53"/>
  <c r="H17" i="53" l="1"/>
  <c r="J17" i="53" l="1"/>
  <c r="K17" i="53" s="1"/>
  <c r="L17" i="53" s="1"/>
  <c r="G18" i="53"/>
  <c r="H18" i="53" l="1"/>
  <c r="J18" i="53" l="1"/>
  <c r="K18" i="53" s="1"/>
  <c r="L18" i="53" s="1"/>
  <c r="G19" i="53"/>
  <c r="H19" i="53" l="1"/>
  <c r="J19" i="53" l="1"/>
  <c r="K19" i="53" s="1"/>
  <c r="L19" i="53" s="1"/>
  <c r="G20" i="53"/>
  <c r="H20" i="53" l="1"/>
  <c r="J20" i="53" l="1"/>
  <c r="K20" i="53" s="1"/>
  <c r="L20" i="53" s="1"/>
  <c r="G21" i="53"/>
  <c r="H21" i="53" l="1"/>
  <c r="J21" i="53" l="1"/>
  <c r="K21" i="53" s="1"/>
  <c r="L21" i="53" s="1"/>
  <c r="G22" i="53"/>
  <c r="H22" i="53" l="1"/>
  <c r="J22" i="53" l="1"/>
  <c r="K22" i="53" s="1"/>
  <c r="L22" i="53" s="1"/>
  <c r="G23" i="53"/>
  <c r="H23" i="53" l="1"/>
  <c r="J23" i="53" l="1"/>
  <c r="K23" i="53" s="1"/>
  <c r="L23" i="53" s="1"/>
  <c r="G24" i="53"/>
  <c r="H24" i="53" l="1"/>
  <c r="J24" i="53" l="1"/>
  <c r="K24" i="53" s="1"/>
  <c r="L24" i="53" s="1"/>
  <c r="G25" i="53"/>
  <c r="H25" i="53" l="1"/>
  <c r="G26" i="53" s="1"/>
  <c r="J25" i="53" l="1"/>
  <c r="K25" i="53" s="1"/>
  <c r="L25" i="53" s="1"/>
  <c r="H26" i="53" l="1"/>
  <c r="J26" i="53" l="1"/>
  <c r="K26" i="53" s="1"/>
  <c r="L26" i="53" s="1"/>
  <c r="G27" i="53"/>
  <c r="H27" i="53" l="1"/>
  <c r="J27" i="53" l="1"/>
  <c r="K27" i="53" s="1"/>
  <c r="L27" i="53" s="1"/>
  <c r="G28" i="53"/>
  <c r="H28" i="53" l="1"/>
  <c r="J28" i="53" l="1"/>
  <c r="K28" i="53" s="1"/>
  <c r="L28" i="53" s="1"/>
  <c r="G29" i="53"/>
  <c r="H29" i="53" l="1"/>
  <c r="J29" i="53" l="1"/>
  <c r="K29" i="53" s="1"/>
  <c r="L29" i="53" s="1"/>
  <c r="G30" i="53"/>
  <c r="H30" i="53" l="1"/>
  <c r="J30" i="53" l="1"/>
  <c r="K30" i="53" s="1"/>
  <c r="L30" i="53" s="1"/>
  <c r="G31" i="53"/>
  <c r="H31" i="53" l="1"/>
  <c r="J31" i="53" l="1"/>
  <c r="K31" i="53" s="1"/>
  <c r="L31" i="53" s="1"/>
  <c r="G32" i="53"/>
  <c r="H32" i="53" l="1"/>
  <c r="J32" i="53" l="1"/>
  <c r="K32" i="53" s="1"/>
  <c r="L32" i="53" s="1"/>
  <c r="G33" i="53"/>
  <c r="H33" i="53" l="1"/>
  <c r="J33" i="53" l="1"/>
  <c r="K33" i="53" s="1"/>
  <c r="L33" i="53" s="1"/>
  <c r="G34" i="53"/>
  <c r="H34" i="53" l="1"/>
  <c r="J34" i="53" l="1"/>
  <c r="K34" i="53" s="1"/>
  <c r="L34" i="53" s="1"/>
  <c r="G35" i="53"/>
  <c r="H35" i="53" l="1"/>
  <c r="J35" i="53" l="1"/>
  <c r="K35" i="53" s="1"/>
  <c r="L35" i="53" s="1"/>
  <c r="G36" i="53"/>
  <c r="H36" i="53" l="1"/>
  <c r="J36" i="53" s="1"/>
  <c r="K36" i="53" s="1"/>
  <c r="L36" i="53" l="1"/>
  <c r="C5" i="47"/>
  <c r="B5" i="47"/>
  <c r="D5" i="47" l="1"/>
  <c r="E5" i="47" s="1"/>
  <c r="F5" i="47" l="1"/>
  <c r="B6" i="47" l="1"/>
  <c r="C6" i="47"/>
  <c r="D6" i="47" l="1"/>
  <c r="E6" i="47" s="1"/>
  <c r="F6" i="47" l="1"/>
  <c r="C7" i="47" l="1"/>
  <c r="B7" i="47"/>
  <c r="D7" i="47" l="1"/>
  <c r="E7" i="47" s="1"/>
  <c r="F7" i="47" l="1"/>
  <c r="B8" i="47" l="1"/>
  <c r="C8" i="47"/>
  <c r="D8" i="47" l="1"/>
  <c r="E8" i="47" s="1"/>
  <c r="F8" i="47" l="1"/>
  <c r="B9" i="47" l="1"/>
  <c r="C9" i="47"/>
  <c r="D9" i="47" l="1"/>
  <c r="E9" i="47" s="1"/>
  <c r="F9" i="47" s="1"/>
  <c r="B10" i="47" l="1"/>
  <c r="C10" i="47"/>
  <c r="D10" i="47" l="1"/>
  <c r="E10" i="47" s="1"/>
  <c r="F10" i="47" l="1"/>
  <c r="B11" i="47" l="1"/>
  <c r="C11" i="47"/>
  <c r="D11" i="47" l="1"/>
  <c r="E11" i="47" s="1"/>
  <c r="F11" i="47" l="1"/>
  <c r="C12" i="47" l="1"/>
  <c r="B12" i="47"/>
  <c r="D12" i="47" l="1"/>
  <c r="E12" i="47" s="1"/>
  <c r="F12" i="47" l="1"/>
  <c r="B13" i="47" l="1"/>
  <c r="C13" i="47"/>
  <c r="D13" i="47" l="1"/>
  <c r="E13" i="47" s="1"/>
  <c r="F13" i="47" l="1"/>
  <c r="C14" i="47" l="1"/>
  <c r="B14" i="47"/>
  <c r="D14" i="47" l="1"/>
  <c r="E14" i="47" s="1"/>
  <c r="F14" i="47" l="1"/>
  <c r="B15" i="47" l="1"/>
  <c r="C15" i="47"/>
  <c r="D15" i="47" l="1"/>
  <c r="E15" i="47" s="1"/>
  <c r="F15" i="47" l="1"/>
  <c r="C16" i="47" l="1"/>
  <c r="B16" i="47"/>
  <c r="D16" i="47" l="1"/>
  <c r="E16" i="47" s="1"/>
  <c r="F16" i="47" l="1"/>
  <c r="B17" i="47" l="1"/>
  <c r="C17" i="47"/>
  <c r="D17" i="47" l="1"/>
  <c r="E17" i="47" s="1"/>
  <c r="F17" i="47" l="1"/>
  <c r="B18" i="47" l="1"/>
  <c r="C18" i="47"/>
  <c r="D18" i="47" l="1"/>
  <c r="E18" i="47" s="1"/>
  <c r="F18" i="47" l="1"/>
  <c r="C19" i="47" l="1"/>
  <c r="B19" i="47"/>
  <c r="D19" i="47" l="1"/>
  <c r="E19" i="47" s="1"/>
  <c r="F19" i="47" l="1"/>
  <c r="C20" i="47" l="1"/>
  <c r="B20" i="47"/>
  <c r="D20" i="47" l="1"/>
  <c r="E20" i="47" s="1"/>
  <c r="F20" i="47" l="1"/>
  <c r="C21" i="47" l="1"/>
  <c r="B21" i="47"/>
  <c r="D21" i="47" l="1"/>
  <c r="E21" i="47" s="1"/>
  <c r="F21" i="47" l="1"/>
  <c r="B22" i="47" l="1"/>
  <c r="C22" i="47"/>
  <c r="D22" i="47" l="1"/>
  <c r="E22" i="47" s="1"/>
  <c r="F22" i="47" l="1"/>
  <c r="C23" i="47" l="1"/>
  <c r="B23" i="47"/>
  <c r="D23" i="47" l="1"/>
  <c r="E23" i="47" s="1"/>
  <c r="F23" i="47" l="1"/>
  <c r="C24" i="47" l="1"/>
  <c r="B24" i="47"/>
  <c r="D24" i="47" l="1"/>
  <c r="E24" i="47" s="1"/>
  <c r="F24" i="47" l="1"/>
  <c r="B25" i="47" l="1"/>
  <c r="C25" i="47"/>
  <c r="D25" i="47" l="1"/>
  <c r="E25" i="47" s="1"/>
  <c r="F25" i="47" l="1"/>
  <c r="B26" i="47" l="1"/>
  <c r="C26" i="47"/>
  <c r="D26" i="47" l="1"/>
  <c r="E26" i="47" s="1"/>
  <c r="F26" i="47" l="1"/>
  <c r="C27" i="47" l="1"/>
  <c r="B27" i="47"/>
  <c r="D27" i="47" l="1"/>
  <c r="E27" i="47" s="1"/>
  <c r="F27" i="47" l="1"/>
  <c r="B28" i="47" l="1"/>
  <c r="C28" i="47"/>
  <c r="D28" i="47" l="1"/>
  <c r="E28" i="47" s="1"/>
  <c r="F28" i="47" l="1"/>
  <c r="C29" i="47" l="1"/>
  <c r="B29" i="47"/>
  <c r="D29" i="47" l="1"/>
  <c r="E29" i="47" s="1"/>
  <c r="F29" i="47" l="1"/>
  <c r="B30" i="47" l="1"/>
  <c r="C30" i="47"/>
  <c r="D30" i="47" l="1"/>
  <c r="E30" i="47" s="1"/>
  <c r="F30" i="47" l="1"/>
  <c r="C31" i="47" l="1"/>
  <c r="B31" i="47"/>
  <c r="D31" i="47" l="1"/>
  <c r="E31" i="47" s="1"/>
  <c r="F31" i="47" l="1"/>
  <c r="C32" i="47" l="1"/>
  <c r="B32" i="47"/>
  <c r="D32" i="47" l="1"/>
  <c r="E32" i="47" s="1"/>
  <c r="F32" i="47" l="1"/>
  <c r="C33" i="47" l="1"/>
  <c r="B33" i="47"/>
  <c r="D33" i="47" l="1"/>
  <c r="E33" i="47" s="1"/>
  <c r="F33" i="47" l="1"/>
</calcChain>
</file>

<file path=xl/sharedStrings.xml><?xml version="1.0" encoding="utf-8"?>
<sst xmlns="http://schemas.openxmlformats.org/spreadsheetml/2006/main" count="93" uniqueCount="76">
  <si>
    <t>Jahre</t>
  </si>
  <si>
    <t>A</t>
  </si>
  <si>
    <t>Ausgangslage für die Berechnung</t>
  </si>
  <si>
    <t>B</t>
  </si>
  <si>
    <t>C</t>
  </si>
  <si>
    <t>D</t>
  </si>
  <si>
    <t>Einkauf von Beitragsjahren in Pensionskasse</t>
  </si>
  <si>
    <t>Einlage</t>
  </si>
  <si>
    <t>Geplante jährliche Einkaufssumme</t>
  </si>
  <si>
    <t>Anzahl geplante Einkäufe</t>
  </si>
  <si>
    <t>Kapitalzuwachs brutto mit Zinseszins</t>
  </si>
  <si>
    <t>Steuersatz</t>
  </si>
  <si>
    <t>Kapital  nach Steuern</t>
  </si>
  <si>
    <t>Vorsorge 3. Säule</t>
  </si>
  <si>
    <t>Geplante jährlicher Sparbeitrag</t>
  </si>
  <si>
    <t>Anzahl geplante Einlagen</t>
  </si>
  <si>
    <t>Endwert nach Ablauf</t>
  </si>
  <si>
    <t>Nettoauszahlung nach Steuern</t>
  </si>
  <si>
    <t>Ausgangslage</t>
  </si>
  <si>
    <t>Rente</t>
  </si>
  <si>
    <t>1)</t>
  </si>
  <si>
    <t>Total neues Alterskapital</t>
  </si>
  <si>
    <t>Umwandlungssatz gemäss bisherigem Pensionskassenausweis</t>
  </si>
  <si>
    <t>Alterskapital</t>
  </si>
  <si>
    <t>Aktuelles Sparguthaben auf Konto</t>
  </si>
  <si>
    <t>Finanzielle Situation bei vollem Rentenbezug</t>
  </si>
  <si>
    <t>Rente Pensionskasse nach Einkauf von Beitragsjahren</t>
  </si>
  <si>
    <t>Total Rente</t>
  </si>
  <si>
    <t>Finanzielle Situation bei Kapitalbezug</t>
  </si>
  <si>
    <t>AHV-Rente</t>
  </si>
  <si>
    <t>Total Einnahmen aus Rente und Vermögensanlagen</t>
  </si>
  <si>
    <t>Aktualisierte Rente pro Jahr</t>
  </si>
  <si>
    <t>Andere Einkommen / Nebenerwerb</t>
  </si>
  <si>
    <t>Unfallrente / Leibrente / Rente aus Versicherung / Ergänzungsleistungen</t>
  </si>
  <si>
    <t>Rente Ehepartner, Eheparternerin aus deren Pensionskasse</t>
  </si>
  <si>
    <r>
      <t>1)</t>
    </r>
    <r>
      <rPr>
        <sz val="9"/>
        <color rgb="FFFF0000"/>
        <rFont val="Arial"/>
        <family val="2"/>
      </rPr>
      <t xml:space="preserve"> Pflichtfelder um eine korrekte Berechnung erstellen zu können</t>
    </r>
  </si>
  <si>
    <t>Entnahmeplan bei Rentenbezug</t>
  </si>
  <si>
    <t>Entnahmeplan bei Kapitalbezug oder MIX</t>
  </si>
  <si>
    <t>Kapital</t>
  </si>
  <si>
    <t>Saldo</t>
  </si>
  <si>
    <t>AHV</t>
  </si>
  <si>
    <t>übrige Einkommen</t>
  </si>
  <si>
    <t>Lebenskosten (Budget)</t>
  </si>
  <si>
    <t>Ertrag aus Vermögen</t>
  </si>
  <si>
    <t>Restvermögen</t>
  </si>
  <si>
    <t>Vermögens-änderung</t>
  </si>
  <si>
    <t>Mix</t>
  </si>
  <si>
    <t>Über- Unter-Deckung</t>
  </si>
  <si>
    <t>Ihre Angaben gemäss Auswertungen in der Rentenberechnung können Sie unten in der Zeile "1" verändern.</t>
  </si>
  <si>
    <t xml:space="preserve">Variantenberechnung                                                                                                              </t>
  </si>
  <si>
    <t>Total Rente inklusive Vermögensertrag</t>
  </si>
  <si>
    <t>Ausgaben gemäss Budget inkl. Steuern bei vollem Rentenbezug</t>
  </si>
  <si>
    <t>Datum</t>
  </si>
  <si>
    <t>Peter Muster</t>
  </si>
  <si>
    <r>
      <rPr>
        <sz val="10"/>
        <rFont val="Arial Black"/>
        <family val="2"/>
      </rPr>
      <t>%</t>
    </r>
    <r>
      <rPr>
        <sz val="10"/>
        <rFont val="Arial"/>
        <family val="2"/>
      </rPr>
      <t xml:space="preserve">  ►</t>
    </r>
  </si>
  <si>
    <t>Unfallrente ¦ Leibrente ¦ Rente aus Versicherung ¦ Ergänzungsleistungen</t>
  </si>
  <si>
    <t>Verzinsung Vorsorgekonto + geschätzte Rendite bei Fondsanlagen</t>
  </si>
  <si>
    <r>
      <t xml:space="preserve">Rentenanteil: </t>
    </r>
    <r>
      <rPr>
        <b/>
        <sz val="10"/>
        <color rgb="FFC00000"/>
        <rFont val="Arial"/>
        <family val="2"/>
      </rPr>
      <t>Anteil Kapitalauszahlung</t>
    </r>
    <r>
      <rPr>
        <sz val="10"/>
        <rFont val="Arial"/>
        <family val="2"/>
      </rPr>
      <t xml:space="preserve">  ¦ </t>
    </r>
    <r>
      <rPr>
        <b/>
        <sz val="10"/>
        <color rgb="FF00B050"/>
        <rFont val="Arial"/>
        <family val="2"/>
      </rPr>
      <t xml:space="preserve">Anteil Rente </t>
    </r>
    <r>
      <rPr>
        <b/>
        <sz val="10"/>
        <color rgb="FFC00000"/>
        <rFont val="Webdings"/>
        <family val="1"/>
        <charset val="2"/>
      </rPr>
      <t>4</t>
    </r>
    <r>
      <rPr>
        <b/>
        <sz val="10"/>
        <color rgb="FF92D050"/>
        <rFont val="Webdings"/>
        <family val="1"/>
        <charset val="2"/>
      </rPr>
      <t>4</t>
    </r>
  </si>
  <si>
    <r>
      <t xml:space="preserve">Kapital: </t>
    </r>
    <r>
      <rPr>
        <b/>
        <sz val="10"/>
        <color rgb="FFC00000"/>
        <rFont val="Arial"/>
        <family val="2"/>
      </rPr>
      <t xml:space="preserve">Auszahlung Vorsorgekapital ¦ </t>
    </r>
    <r>
      <rPr>
        <b/>
        <sz val="10"/>
        <color rgb="FF00B0F0"/>
        <rFont val="Arial"/>
        <family val="2"/>
      </rPr>
      <t xml:space="preserve">+ </t>
    </r>
    <r>
      <rPr>
        <b/>
        <sz val="10"/>
        <color rgb="FF0070C0"/>
        <rFont val="Arial"/>
        <family val="2"/>
      </rPr>
      <t>vorhandens  Vermögen</t>
    </r>
    <r>
      <rPr>
        <sz val="10"/>
        <color theme="0"/>
        <rFont val="Arial"/>
        <family val="2"/>
      </rPr>
      <t xml:space="preserve"> </t>
    </r>
    <r>
      <rPr>
        <sz val="10"/>
        <color rgb="FF0070C0"/>
        <rFont val="Arial"/>
        <family val="2"/>
      </rPr>
      <t>¦</t>
    </r>
    <r>
      <rPr>
        <sz val="10"/>
        <color theme="0"/>
        <rFont val="Arial"/>
        <family val="2"/>
      </rPr>
      <t xml:space="preserve"> </t>
    </r>
    <r>
      <rPr>
        <b/>
        <sz val="10"/>
        <color rgb="FF00B050"/>
        <rFont val="Arial"/>
        <family val="2"/>
      </rPr>
      <t>geschätzte Rendite</t>
    </r>
    <r>
      <rPr>
        <b/>
        <sz val="11"/>
        <color rgb="FFC00000"/>
        <rFont val="Webdings"/>
        <family val="1"/>
        <charset val="2"/>
      </rPr>
      <t>4</t>
    </r>
    <r>
      <rPr>
        <b/>
        <sz val="11"/>
        <color rgb="FF00B0F0"/>
        <rFont val="Webdings"/>
        <family val="1"/>
        <charset val="2"/>
      </rPr>
      <t>4</t>
    </r>
    <r>
      <rPr>
        <b/>
        <sz val="11"/>
        <color rgb="FF00B050"/>
        <rFont val="Webdings"/>
        <family val="1"/>
        <charset val="2"/>
      </rPr>
      <t>4</t>
    </r>
  </si>
  <si>
    <r>
      <t xml:space="preserve">Budgetkorrektur durch Steuernreduktion infolge tieferen Rente: </t>
    </r>
    <r>
      <rPr>
        <b/>
        <sz val="10"/>
        <color rgb="FF0070C0"/>
        <rFont val="Arial"/>
        <family val="2"/>
      </rPr>
      <t>Effektiv berechnete Reduktion</t>
    </r>
    <r>
      <rPr>
        <b/>
        <sz val="10"/>
        <color rgb="FF0070C0"/>
        <rFont val="Webdings"/>
        <family val="1"/>
        <charset val="2"/>
      </rPr>
      <t>4</t>
    </r>
    <r>
      <rPr>
        <sz val="10"/>
        <rFont val="Arial"/>
        <family val="2"/>
      </rPr>
      <t xml:space="preserve"> ¦ </t>
    </r>
    <r>
      <rPr>
        <b/>
        <sz val="10"/>
        <color rgb="FF00B050"/>
        <rFont val="Arial"/>
        <family val="2"/>
      </rPr>
      <t>Grenzsteuersatz</t>
    </r>
    <r>
      <rPr>
        <b/>
        <sz val="11"/>
        <color rgb="FF00B050"/>
        <rFont val="Webdings"/>
        <family val="1"/>
        <charset val="2"/>
      </rPr>
      <t>4</t>
    </r>
  </si>
  <si>
    <t>Rendite</t>
  </si>
  <si>
    <t>Vorhandenes Vermögen</t>
  </si>
  <si>
    <t>3)</t>
  </si>
  <si>
    <r>
      <t xml:space="preserve">3) </t>
    </r>
    <r>
      <rPr>
        <sz val="9"/>
        <color rgb="FFFF0000"/>
        <rFont val="Arial"/>
        <family val="2"/>
      </rPr>
      <t>Vermögenssteuerveränderung ist bei der Auswahl des Grenzsteuersatzes nicht berücksichtigt.</t>
    </r>
  </si>
  <si>
    <r>
      <t>abzüglich Besteuerung bei Auszahlung</t>
    </r>
    <r>
      <rPr>
        <sz val="10"/>
        <color rgb="FFFF0000"/>
        <rFont val="Arial"/>
        <family val="2"/>
      </rPr>
      <t xml:space="preserve"> </t>
    </r>
    <r>
      <rPr>
        <vertAlign val="superscript"/>
        <sz val="10"/>
        <color rgb="FFFF0000"/>
        <rFont val="Arial"/>
        <family val="2"/>
      </rPr>
      <t>2)</t>
    </r>
  </si>
  <si>
    <r>
      <t xml:space="preserve">abzüglich Besteuerung bei Auszahlung </t>
    </r>
    <r>
      <rPr>
        <vertAlign val="superscript"/>
        <sz val="10"/>
        <color rgb="FFFF0000"/>
        <rFont val="Arial"/>
        <family val="2"/>
      </rPr>
      <t>2)</t>
    </r>
  </si>
  <si>
    <r>
      <t xml:space="preserve">2) </t>
    </r>
    <r>
      <rPr>
        <sz val="9"/>
        <color rgb="FFFF0000"/>
        <rFont val="Arial"/>
        <family val="2"/>
      </rPr>
      <t>Wenn die Auszahlungen im gleichen Jahr erfolgen, wird die Steuer auf der gesamten Auszahlungssumme berechnet! Also Kapitalbezüge wenn immer möglich gestaffelt beziehen!</t>
    </r>
  </si>
  <si>
    <t>weitere Anmerkungen</t>
  </si>
  <si>
    <t>zurück</t>
  </si>
  <si>
    <t>Anmerkungen:</t>
  </si>
  <si>
    <r>
      <rPr>
        <b/>
        <sz val="10"/>
        <color rgb="FFC00000"/>
        <rFont val="Arial"/>
        <family val="2"/>
      </rPr>
      <t>Auszahlung 3. Säule</t>
    </r>
    <r>
      <rPr>
        <b/>
        <sz val="10"/>
        <rFont val="Arial"/>
        <family val="2"/>
      </rPr>
      <t xml:space="preserve"> ¦ </t>
    </r>
    <r>
      <rPr>
        <b/>
        <sz val="10"/>
        <color rgb="FF0070C0"/>
        <rFont val="Arial"/>
        <family val="2"/>
      </rPr>
      <t>übriges vorhandenes Vermögen</t>
    </r>
    <r>
      <rPr>
        <b/>
        <sz val="10"/>
        <rFont val="Arial"/>
        <family val="2"/>
      </rPr>
      <t xml:space="preserve"> ¦ </t>
    </r>
    <r>
      <rPr>
        <b/>
        <sz val="10"/>
        <color rgb="FF00B050"/>
        <rFont val="Arial"/>
        <family val="2"/>
      </rPr>
      <t xml:space="preserve">geschätzte Rendite </t>
    </r>
    <r>
      <rPr>
        <b/>
        <sz val="10"/>
        <color rgb="FFC00000"/>
        <rFont val="Webdings"/>
        <family val="1"/>
        <charset val="2"/>
      </rPr>
      <t>4</t>
    </r>
    <r>
      <rPr>
        <b/>
        <sz val="10"/>
        <color rgb="FF0070C0"/>
        <rFont val="Webdings"/>
        <family val="1"/>
        <charset val="2"/>
      </rPr>
      <t>4</t>
    </r>
    <r>
      <rPr>
        <b/>
        <sz val="10"/>
        <color rgb="FF00B050"/>
        <rFont val="Webdings"/>
        <family val="1"/>
        <charset val="2"/>
      </rPr>
      <t>4</t>
    </r>
  </si>
  <si>
    <r>
      <t xml:space="preserve">Laufzeit (Jahre) </t>
    </r>
    <r>
      <rPr>
        <b/>
        <sz val="10"/>
        <rFont val="Arial"/>
        <family val="2"/>
      </rPr>
      <t>ab letztem Einkau</t>
    </r>
    <r>
      <rPr>
        <sz val="10"/>
        <rFont val="Arial"/>
        <family val="2"/>
      </rPr>
      <t>f bis zur Pensionierung  (Rente oder Kapitalbezug)</t>
    </r>
  </si>
  <si>
    <r>
      <t>AHV-Rente inkl. 13. Rente</t>
    </r>
    <r>
      <rPr>
        <sz val="9"/>
        <rFont val="Arial"/>
        <family val="2"/>
      </rPr>
      <t xml:space="preserve"> (maximale Rente für Alleinstehende: 32'760, für verheiratete: 49'140.) </t>
    </r>
    <r>
      <rPr>
        <b/>
        <sz val="9"/>
        <rFont val="Arial"/>
        <family val="2"/>
      </rPr>
      <t>(Skala 2025 : x 13</t>
    </r>
    <r>
      <rPr>
        <sz val="9"/>
        <rFont val="Arial"/>
        <family val="2"/>
      </rPr>
      <t>)</t>
    </r>
  </si>
  <si>
    <t>Vorgesehene Rente pro Jahr gemäss Pensionskassenausweis</t>
  </si>
  <si>
    <t>Verzinsung Altersguthaben in Pensionskasse (2026: BVG-Mindestzinssatz: 1.25%)</t>
  </si>
  <si>
    <t>Alterskapital  bei Pensionierung gemäss Vorsorgeausweis der 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</si>
</sst>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_ ;[Red]\-#,##0\ "/>
    <numFmt numFmtId="165" formatCode="_(* #,##0.00\ &quot;€&quot;_);_(* \(#,##0.00\ &quot;€&quot;\);_(* &quot;-&quot;??\ &quot;€&quot;_);_(@_)"/>
    <numFmt numFmtId="166" formatCode="0_ ;[Red]\-0\ "/>
    <numFmt numFmtId="167" formatCode="#,##0.0"/>
    <numFmt numFmtId="168" formatCode="#,##0_ ;\-#,##0\ "/>
    <numFmt numFmtId="169" formatCode="#,##0.000_ ;[Red]\-#,##0.000\ "/>
    <numFmt numFmtId="170" formatCode="0.000%"/>
  </numFmts>
  <fonts count="56" x14ac:knownFonts="1">
    <font>
      <sz val="10"/>
      <name val="Arial"/>
    </font>
    <font>
      <sz val="11"/>
      <color theme="1"/>
      <name val="Perpetua"/>
      <family val="2"/>
      <scheme val="minor"/>
    </font>
    <font>
      <sz val="11"/>
      <color theme="1"/>
      <name val="Perpetua"/>
      <family val="2"/>
      <scheme val="minor"/>
    </font>
    <font>
      <sz val="10"/>
      <name val="Arial"/>
      <family val="2"/>
    </font>
    <font>
      <sz val="10"/>
      <name val="Arial"/>
      <family val="2"/>
    </font>
    <font>
      <b/>
      <sz val="10"/>
      <name val="Arial"/>
      <family val="2"/>
    </font>
    <font>
      <b/>
      <sz val="12"/>
      <name val="Arial"/>
      <family val="2"/>
    </font>
    <font>
      <sz val="9"/>
      <name val="Arial"/>
      <family val="2"/>
    </font>
    <font>
      <sz val="12"/>
      <name val="Arial"/>
      <family val="2"/>
    </font>
    <font>
      <sz val="10"/>
      <name val="Perpetua"/>
      <family val="1"/>
      <scheme val="minor"/>
    </font>
    <font>
      <sz val="11"/>
      <color theme="1"/>
      <name val="Agency FB"/>
      <family val="2"/>
    </font>
    <font>
      <sz val="11"/>
      <color rgb="FF3F3F76"/>
      <name val="Agency FB"/>
      <family val="2"/>
    </font>
    <font>
      <b/>
      <sz val="11"/>
      <color rgb="FFFA7D00"/>
      <name val="Agency FB"/>
      <family val="2"/>
    </font>
    <font>
      <sz val="10"/>
      <color theme="0"/>
      <name val="Arial"/>
      <family val="2"/>
    </font>
    <font>
      <sz val="8"/>
      <name val="Arial"/>
      <family val="2"/>
    </font>
    <font>
      <sz val="9"/>
      <color rgb="FFFF0000"/>
      <name val="Arial"/>
      <family val="2"/>
    </font>
    <font>
      <sz val="10"/>
      <color indexed="9"/>
      <name val="Arial"/>
      <family val="2"/>
    </font>
    <font>
      <vertAlign val="superscript"/>
      <sz val="10"/>
      <name val="Arial"/>
      <family val="2"/>
    </font>
    <font>
      <sz val="11"/>
      <name val="Arial"/>
      <family val="2"/>
    </font>
    <font>
      <u/>
      <sz val="10"/>
      <color theme="10"/>
      <name val="Arial"/>
      <family val="2"/>
    </font>
    <font>
      <sz val="11"/>
      <color rgb="FFC00000"/>
      <name val="Arial"/>
      <family val="2"/>
    </font>
    <font>
      <b/>
      <sz val="10"/>
      <color rgb="FFFF0000"/>
      <name val="Arial"/>
      <family val="2"/>
    </font>
    <font>
      <b/>
      <sz val="10"/>
      <color rgb="FFC00000"/>
      <name val="Arial"/>
      <family val="2"/>
    </font>
    <font>
      <b/>
      <sz val="10"/>
      <color rgb="FF00B050"/>
      <name val="Arial"/>
      <family val="2"/>
    </font>
    <font>
      <b/>
      <sz val="10"/>
      <color rgb="FFC00000"/>
      <name val="Webdings"/>
      <family val="1"/>
      <charset val="2"/>
    </font>
    <font>
      <b/>
      <sz val="10"/>
      <color theme="0"/>
      <name val="Arial"/>
      <family val="2"/>
    </font>
    <font>
      <b/>
      <sz val="10"/>
      <color theme="6" tint="-0.499984740745262"/>
      <name val="Arial"/>
      <family val="2"/>
    </font>
    <font>
      <b/>
      <sz val="10"/>
      <color rgb="FF00B0F0"/>
      <name val="Arial"/>
      <family val="2"/>
    </font>
    <font>
      <b/>
      <sz val="11"/>
      <color rgb="FFC00000"/>
      <name val="Webdings"/>
      <family val="1"/>
      <charset val="2"/>
    </font>
    <font>
      <b/>
      <sz val="11"/>
      <color rgb="FF00B050"/>
      <name val="Webdings"/>
      <family val="1"/>
      <charset val="2"/>
    </font>
    <font>
      <b/>
      <sz val="10"/>
      <color theme="3" tint="-0.249977111117893"/>
      <name val="Arial"/>
      <family val="2"/>
    </font>
    <font>
      <b/>
      <sz val="11"/>
      <color rgb="FF00B0F0"/>
      <name val="Webdings"/>
      <family val="1"/>
      <charset val="2"/>
    </font>
    <font>
      <sz val="10"/>
      <color rgb="FF0D58B3"/>
      <name val="Arial"/>
      <family val="2"/>
    </font>
    <font>
      <sz val="11"/>
      <color theme="0"/>
      <name val="Perpetua"/>
      <family val="2"/>
      <scheme val="minor"/>
    </font>
    <font>
      <sz val="11"/>
      <color theme="0"/>
      <name val="Arial"/>
      <family val="2"/>
    </font>
    <font>
      <vertAlign val="superscript"/>
      <sz val="9"/>
      <color rgb="FFFF0000"/>
      <name val="Arial"/>
      <family val="2"/>
    </font>
    <font>
      <vertAlign val="superscript"/>
      <sz val="10"/>
      <color rgb="FFFF0000"/>
      <name val="Arial"/>
      <family val="2"/>
    </font>
    <font>
      <b/>
      <sz val="10"/>
      <color rgb="FF92D050"/>
      <name val="Webdings"/>
      <family val="1"/>
      <charset val="2"/>
    </font>
    <font>
      <sz val="14"/>
      <name val="Arial"/>
      <family val="2"/>
    </font>
    <font>
      <b/>
      <sz val="14"/>
      <color rgb="FFFF0000"/>
      <name val="Arial"/>
      <family val="2"/>
    </font>
    <font>
      <b/>
      <sz val="10"/>
      <color theme="10"/>
      <name val="Arial"/>
      <family val="2"/>
    </font>
    <font>
      <sz val="16"/>
      <name val="Arial"/>
      <family val="2"/>
    </font>
    <font>
      <b/>
      <sz val="12"/>
      <color rgb="FFFF0000"/>
      <name val="Arial"/>
      <family val="2"/>
    </font>
    <font>
      <b/>
      <sz val="9"/>
      <name val="Arial"/>
      <family val="2"/>
    </font>
    <font>
      <b/>
      <sz val="10"/>
      <color rgb="FF0070C0"/>
      <name val="Arial"/>
      <family val="2"/>
    </font>
    <font>
      <b/>
      <sz val="10"/>
      <color rgb="FF0070C0"/>
      <name val="Webdings"/>
      <family val="1"/>
      <charset val="2"/>
    </font>
    <font>
      <sz val="11"/>
      <color theme="1"/>
      <name val="Arial"/>
      <family val="2"/>
    </font>
    <font>
      <sz val="11"/>
      <color rgb="FF000000"/>
      <name val="Arial"/>
      <family val="2"/>
    </font>
    <font>
      <b/>
      <sz val="12"/>
      <color rgb="FFC00000"/>
      <name val="Arial"/>
      <family val="2"/>
    </font>
    <font>
      <b/>
      <sz val="12"/>
      <color theme="1"/>
      <name val="Arial"/>
      <family val="2"/>
    </font>
    <font>
      <b/>
      <sz val="11"/>
      <color rgb="FFFF0000"/>
      <name val="Arial"/>
      <family val="2"/>
    </font>
    <font>
      <sz val="10"/>
      <name val="Arial Black"/>
      <family val="2"/>
    </font>
    <font>
      <sz val="10"/>
      <color rgb="FF0070C0"/>
      <name val="Arial"/>
      <family val="2"/>
    </font>
    <font>
      <sz val="10"/>
      <color rgb="FFFF0000"/>
      <name val="Arial"/>
      <family val="2"/>
    </font>
    <font>
      <b/>
      <sz val="10"/>
      <color rgb="FF00B050"/>
      <name val="Webdings"/>
      <family val="1"/>
      <charset val="2"/>
    </font>
    <font>
      <b/>
      <sz val="11"/>
      <color theme="10"/>
      <name val="Arial"/>
      <family val="2"/>
    </font>
  </fonts>
  <fills count="22">
    <fill>
      <patternFill patternType="none"/>
    </fill>
    <fill>
      <patternFill patternType="gray125"/>
    </fill>
    <fill>
      <patternFill patternType="solid">
        <fgColor indexed="22"/>
        <bgColor indexed="64"/>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CC"/>
        <bgColor indexed="64"/>
      </patternFill>
    </fill>
    <fill>
      <patternFill patternType="solid">
        <fgColor rgb="FFC00000"/>
        <bgColor indexed="64"/>
      </patternFill>
    </fill>
    <fill>
      <patternFill patternType="solid">
        <fgColor rgb="FF75DBFF"/>
        <bgColor indexed="64"/>
      </patternFill>
    </fill>
    <fill>
      <gradientFill type="path" left="1" right="1">
        <stop position="0">
          <color theme="0"/>
        </stop>
        <stop position="1">
          <color theme="5" tint="-0.25098422193060094"/>
        </stop>
      </gradientFill>
    </fill>
    <fill>
      <patternFill patternType="solid">
        <fgColor theme="5"/>
      </patternFill>
    </fill>
    <fill>
      <patternFill patternType="solid">
        <fgColor rgb="FF548123"/>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4506668294322"/>
        <bgColor indexed="64"/>
      </patternFill>
    </fill>
    <fill>
      <patternFill patternType="solid">
        <fgColor theme="0" tint="-0.24994659260841701"/>
        <bgColor indexed="64"/>
      </patternFill>
    </fill>
    <fill>
      <patternFill patternType="solid">
        <fgColor theme="5" tint="-0.2499465926084170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style="thick">
        <color theme="5" tint="-0.24994659260841701"/>
      </left>
      <right/>
      <top/>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bottom style="thin">
        <color auto="1"/>
      </bottom>
      <diagonal/>
    </border>
    <border>
      <left style="thin">
        <color auto="1"/>
      </left>
      <right/>
      <top/>
      <bottom style="thin">
        <color auto="1"/>
      </bottom>
      <diagonal/>
    </border>
  </borders>
  <cellStyleXfs count="15">
    <xf numFmtId="0" fontId="0" fillId="0" borderId="0"/>
    <xf numFmtId="9" fontId="3" fillId="0" borderId="0" applyFont="0" applyFill="0" applyBorder="0" applyAlignment="0" applyProtection="0"/>
    <xf numFmtId="0" fontId="9" fillId="0" borderId="0"/>
    <xf numFmtId="165" fontId="4" fillId="0" borderId="0" applyFont="0" applyFill="0" applyBorder="0" applyAlignment="0" applyProtection="0"/>
    <xf numFmtId="0" fontId="10" fillId="5" borderId="0" applyNumberFormat="0" applyBorder="0" applyAlignment="0" applyProtection="0"/>
    <xf numFmtId="0" fontId="11" fillId="3" borderId="2" applyNumberFormat="0" applyAlignment="0" applyProtection="0"/>
    <xf numFmtId="0" fontId="12" fillId="4" borderId="2" applyNumberFormat="0" applyAlignment="0" applyProtection="0"/>
    <xf numFmtId="0" fontId="3" fillId="0" borderId="0"/>
    <xf numFmtId="0" fontId="19" fillId="0" borderId="0" applyNumberFormat="0" applyFill="0" applyBorder="0" applyAlignment="0" applyProtection="0">
      <alignment vertical="top"/>
      <protection locked="0"/>
    </xf>
    <xf numFmtId="0" fontId="2" fillId="0" borderId="0"/>
    <xf numFmtId="43" fontId="3" fillId="0" borderId="0" applyFont="0" applyFill="0" applyBorder="0" applyAlignment="0" applyProtection="0"/>
    <xf numFmtId="0" fontId="1" fillId="0" borderId="0"/>
    <xf numFmtId="0" fontId="20" fillId="11" borderId="5">
      <alignment horizontal="center" vertical="center" wrapText="1"/>
      <protection locked="0"/>
    </xf>
    <xf numFmtId="0" fontId="33" fillId="12" borderId="6" applyFont="0" applyFill="0" applyBorder="0" applyAlignment="0" applyProtection="0">
      <alignment horizontal="left" vertical="center"/>
      <protection locked="0"/>
    </xf>
    <xf numFmtId="0" fontId="34" fillId="12" borderId="0" applyBorder="0" applyAlignment="0" applyProtection="0">
      <alignment horizontal="left" vertical="center"/>
      <protection locked="0"/>
    </xf>
  </cellStyleXfs>
  <cellXfs count="183">
    <xf numFmtId="0" fontId="0" fillId="0" borderId="0" xfId="0"/>
    <xf numFmtId="0" fontId="3" fillId="0" borderId="0" xfId="7" applyAlignment="1">
      <alignment vertical="center"/>
    </xf>
    <xf numFmtId="0" fontId="3" fillId="0" borderId="0" xfId="7"/>
    <xf numFmtId="0" fontId="6" fillId="0" borderId="0" xfId="7" applyFont="1"/>
    <xf numFmtId="0" fontId="14" fillId="0" borderId="0" xfId="7" applyFont="1"/>
    <xf numFmtId="0" fontId="5" fillId="0" borderId="0" xfId="7" applyFont="1" applyAlignment="1">
      <alignment vertical="center"/>
    </xf>
    <xf numFmtId="0" fontId="3" fillId="2" borderId="1" xfId="7" applyFill="1" applyBorder="1" applyAlignment="1">
      <alignment horizontal="center" vertical="center" shrinkToFit="1"/>
    </xf>
    <xf numFmtId="0" fontId="5" fillId="0" borderId="0" xfId="7" applyFont="1"/>
    <xf numFmtId="14" fontId="3" fillId="0" borderId="0" xfId="7" applyNumberFormat="1" applyAlignment="1">
      <alignment horizontal="center"/>
    </xf>
    <xf numFmtId="10" fontId="3" fillId="0" borderId="0" xfId="7" applyNumberFormat="1" applyAlignment="1">
      <alignment horizontal="center"/>
    </xf>
    <xf numFmtId="10" fontId="3" fillId="0" borderId="0" xfId="7" applyNumberFormat="1"/>
    <xf numFmtId="0" fontId="5" fillId="0" borderId="0" xfId="7" applyFont="1" applyAlignment="1">
      <alignment horizontal="right" vertical="center" indent="1"/>
    </xf>
    <xf numFmtId="164" fontId="3" fillId="0" borderId="1" xfId="7" applyNumberFormat="1" applyBorder="1" applyAlignment="1" applyProtection="1">
      <alignment horizontal="right" vertical="center" indent="1"/>
      <protection locked="0"/>
    </xf>
    <xf numFmtId="164" fontId="3" fillId="6" borderId="1" xfId="7" applyNumberFormat="1" applyFill="1" applyBorder="1" applyAlignment="1">
      <alignment horizontal="right" vertical="center" indent="1"/>
    </xf>
    <xf numFmtId="166" fontId="5" fillId="0" borderId="0" xfId="7" applyNumberFormat="1" applyFont="1" applyAlignment="1">
      <alignment horizontal="right" vertical="center" indent="1"/>
    </xf>
    <xf numFmtId="166" fontId="3" fillId="7" borderId="1" xfId="7" applyNumberFormat="1" applyFill="1" applyBorder="1" applyAlignment="1">
      <alignment horizontal="center" vertical="center" shrinkToFit="1"/>
    </xf>
    <xf numFmtId="0" fontId="6" fillId="0" borderId="0" xfId="7" applyFont="1" applyAlignment="1">
      <alignment vertical="center"/>
    </xf>
    <xf numFmtId="3" fontId="3" fillId="0" borderId="1" xfId="7" applyNumberFormat="1" applyBorder="1" applyAlignment="1" applyProtection="1">
      <alignment horizontal="right" vertical="center" indent="1"/>
      <protection locked="0"/>
    </xf>
    <xf numFmtId="167" fontId="3" fillId="0" borderId="1" xfId="7" applyNumberFormat="1" applyBorder="1" applyAlignment="1" applyProtection="1">
      <alignment horizontal="right" vertical="center" indent="1"/>
      <protection locked="0"/>
    </xf>
    <xf numFmtId="0" fontId="3" fillId="0" borderId="0" xfId="7" applyAlignment="1">
      <alignment vertical="top"/>
    </xf>
    <xf numFmtId="3" fontId="16" fillId="0" borderId="0" xfId="7" applyNumberFormat="1" applyFont="1" applyAlignment="1">
      <alignment vertical="center"/>
    </xf>
    <xf numFmtId="0" fontId="17" fillId="0" borderId="0" xfId="7" applyFont="1" applyAlignment="1">
      <alignment horizontal="right"/>
    </xf>
    <xf numFmtId="0" fontId="3" fillId="0" borderId="0" xfId="7" applyAlignment="1">
      <alignment horizontal="left"/>
    </xf>
    <xf numFmtId="168" fontId="5" fillId="0" borderId="0" xfId="10" applyNumberFormat="1" applyFont="1" applyFill="1" applyBorder="1" applyAlignment="1" applyProtection="1">
      <alignment vertical="center"/>
    </xf>
    <xf numFmtId="164" fontId="3" fillId="0" borderId="1" xfId="10" applyNumberFormat="1" applyFont="1" applyBorder="1" applyAlignment="1" applyProtection="1">
      <alignment horizontal="right" vertical="center" indent="1"/>
      <protection locked="0"/>
    </xf>
    <xf numFmtId="164" fontId="3" fillId="0" borderId="3" xfId="10" applyNumberFormat="1" applyFont="1" applyBorder="1" applyAlignment="1" applyProtection="1">
      <alignment horizontal="right" vertical="center" indent="1"/>
      <protection locked="0"/>
    </xf>
    <xf numFmtId="0" fontId="17" fillId="0" borderId="0" xfId="7" applyFont="1" applyAlignment="1">
      <alignment vertical="center"/>
    </xf>
    <xf numFmtId="164" fontId="5" fillId="6" borderId="1" xfId="7" applyNumberFormat="1" applyFont="1" applyFill="1" applyBorder="1" applyAlignment="1">
      <alignment horizontal="right" vertical="center" indent="1"/>
    </xf>
    <xf numFmtId="164" fontId="5" fillId="0" borderId="1" xfId="7" applyNumberFormat="1" applyFont="1" applyBorder="1" applyAlignment="1" applyProtection="1">
      <alignment horizontal="right" vertical="center" indent="1"/>
      <protection locked="0"/>
    </xf>
    <xf numFmtId="164" fontId="5" fillId="8" borderId="1" xfId="10" applyNumberFormat="1" applyFont="1" applyFill="1" applyBorder="1" applyAlignment="1" applyProtection="1">
      <alignment horizontal="right" vertical="center" indent="1"/>
    </xf>
    <xf numFmtId="164" fontId="3" fillId="0" borderId="0" xfId="7" applyNumberFormat="1" applyAlignment="1">
      <alignment horizontal="right" vertical="center" indent="1"/>
    </xf>
    <xf numFmtId="9" fontId="3" fillId="0" borderId="0" xfId="7" applyNumberFormat="1" applyAlignment="1">
      <alignment vertical="center"/>
    </xf>
    <xf numFmtId="9" fontId="3" fillId="0" borderId="0" xfId="7" applyNumberFormat="1"/>
    <xf numFmtId="9" fontId="25" fillId="9" borderId="1" xfId="10" applyNumberFormat="1" applyFont="1" applyFill="1" applyBorder="1" applyAlignment="1" applyProtection="1">
      <alignment horizontal="center" vertical="center"/>
      <protection locked="0"/>
    </xf>
    <xf numFmtId="9" fontId="26" fillId="8" borderId="1" xfId="10" applyNumberFormat="1" applyFont="1" applyFill="1" applyBorder="1" applyAlignment="1" applyProtection="1">
      <alignment horizontal="center" vertical="center"/>
    </xf>
    <xf numFmtId="3" fontId="25" fillId="9" borderId="1" xfId="10" applyNumberFormat="1" applyFont="1" applyFill="1" applyBorder="1" applyAlignment="1" applyProtection="1">
      <alignment horizontal="center" vertical="center"/>
    </xf>
    <xf numFmtId="0" fontId="3" fillId="0" borderId="0" xfId="7" applyAlignment="1">
      <alignment horizontal="center"/>
    </xf>
    <xf numFmtId="0" fontId="6" fillId="0" borderId="0" xfId="7" applyFont="1" applyAlignment="1">
      <alignment horizontal="left"/>
    </xf>
    <xf numFmtId="3" fontId="3" fillId="6" borderId="1" xfId="7" applyNumberFormat="1" applyFill="1" applyBorder="1" applyAlignment="1">
      <alignment horizontal="right" vertical="center" indent="1"/>
    </xf>
    <xf numFmtId="3" fontId="32" fillId="6" borderId="1" xfId="10" applyNumberFormat="1" applyFont="1" applyFill="1" applyBorder="1" applyAlignment="1" applyProtection="1">
      <alignment horizontal="right" vertical="center" indent="1"/>
    </xf>
    <xf numFmtId="3" fontId="3" fillId="6" borderId="1" xfId="10" applyNumberFormat="1" applyFont="1" applyFill="1" applyBorder="1" applyAlignment="1" applyProtection="1">
      <alignment horizontal="right" vertical="center" indent="1"/>
    </xf>
    <xf numFmtId="164" fontId="3" fillId="6" borderId="1" xfId="10" applyNumberFormat="1" applyFont="1" applyFill="1" applyBorder="1" applyAlignment="1" applyProtection="1">
      <alignment horizontal="right" vertical="center" indent="1"/>
    </xf>
    <xf numFmtId="164" fontId="3" fillId="6" borderId="7" xfId="7" applyNumberFormat="1" applyFill="1" applyBorder="1" applyAlignment="1">
      <alignment horizontal="right" vertical="center" indent="1"/>
    </xf>
    <xf numFmtId="164" fontId="3" fillId="0" borderId="7" xfId="7" applyNumberFormat="1" applyBorder="1" applyAlignment="1" applyProtection="1">
      <alignment horizontal="right" vertical="center" indent="1"/>
      <protection locked="0"/>
    </xf>
    <xf numFmtId="3" fontId="5" fillId="10" borderId="1" xfId="10" applyNumberFormat="1" applyFont="1" applyFill="1" applyBorder="1" applyAlignment="1" applyProtection="1">
      <alignment horizontal="center" vertical="center"/>
    </xf>
    <xf numFmtId="0" fontId="14" fillId="0" borderId="0" xfId="7" applyFont="1" applyAlignment="1">
      <alignment horizontal="center" vertical="center"/>
    </xf>
    <xf numFmtId="0" fontId="35" fillId="0" borderId="0" xfId="7" applyFont="1" applyAlignment="1">
      <alignment vertical="center"/>
    </xf>
    <xf numFmtId="14" fontId="21" fillId="6" borderId="1" xfId="8" applyNumberFormat="1" applyFont="1" applyFill="1" applyBorder="1" applyAlignment="1" applyProtection="1">
      <alignment horizontal="center" vertical="center" wrapText="1"/>
      <protection locked="0"/>
    </xf>
    <xf numFmtId="3" fontId="25" fillId="0" borderId="0" xfId="7" applyNumberFormat="1" applyFont="1" applyAlignment="1">
      <alignment horizontal="center"/>
    </xf>
    <xf numFmtId="169" fontId="3" fillId="0" borderId="0" xfId="7" applyNumberFormat="1"/>
    <xf numFmtId="10" fontId="5" fillId="0" borderId="0" xfId="10" applyNumberFormat="1" applyFont="1" applyFill="1" applyBorder="1" applyAlignment="1" applyProtection="1">
      <alignment horizontal="center" vertical="center"/>
    </xf>
    <xf numFmtId="0" fontId="18" fillId="0" borderId="0" xfId="7" applyFont="1" applyAlignment="1">
      <alignment horizontal="center"/>
    </xf>
    <xf numFmtId="0" fontId="8" fillId="0" borderId="0" xfId="7" applyFont="1"/>
    <xf numFmtId="3" fontId="8" fillId="0" borderId="0" xfId="7" applyNumberFormat="1" applyFont="1"/>
    <xf numFmtId="0" fontId="22" fillId="0" borderId="0" xfId="8" applyFont="1" applyFill="1" applyBorder="1" applyAlignment="1" applyProtection="1">
      <alignment horizontal="center" vertical="center" wrapText="1"/>
    </xf>
    <xf numFmtId="0" fontId="8" fillId="0" borderId="0" xfId="7" applyFont="1" applyAlignment="1">
      <alignment horizontal="center"/>
    </xf>
    <xf numFmtId="1" fontId="8" fillId="0" borderId="0" xfId="7" applyNumberFormat="1" applyFont="1"/>
    <xf numFmtId="0" fontId="3" fillId="0" borderId="0" xfId="7" applyAlignment="1">
      <alignment horizontal="right" vertical="center"/>
    </xf>
    <xf numFmtId="3" fontId="8" fillId="0" borderId="0" xfId="7" applyNumberFormat="1" applyFont="1" applyAlignment="1">
      <alignment horizontal="right" vertical="center"/>
    </xf>
    <xf numFmtId="9" fontId="8" fillId="0" borderId="0" xfId="7" applyNumberFormat="1" applyFont="1" applyAlignment="1">
      <alignment horizontal="right" vertical="center"/>
    </xf>
    <xf numFmtId="0" fontId="8" fillId="0" borderId="0" xfId="7" applyFont="1" applyAlignment="1">
      <alignment horizontal="right" vertical="center"/>
    </xf>
    <xf numFmtId="0" fontId="40" fillId="0" borderId="0" xfId="8" applyFont="1" applyAlignment="1" applyProtection="1">
      <alignment horizontal="center" vertical="center"/>
    </xf>
    <xf numFmtId="164" fontId="7" fillId="16" borderId="8" xfId="7" applyNumberFormat="1" applyFont="1" applyFill="1" applyBorder="1" applyAlignment="1">
      <alignment horizontal="center" vertical="center" wrapText="1"/>
    </xf>
    <xf numFmtId="164" fontId="3" fillId="16" borderId="8" xfId="0" applyNumberFormat="1" applyFont="1" applyFill="1" applyBorder="1" applyAlignment="1">
      <alignment wrapText="1"/>
    </xf>
    <xf numFmtId="164" fontId="7" fillId="16" borderId="8" xfId="0" applyNumberFormat="1" applyFont="1" applyFill="1" applyBorder="1" applyAlignment="1">
      <alignment wrapText="1"/>
    </xf>
    <xf numFmtId="164" fontId="7" fillId="16" borderId="12" xfId="7" applyNumberFormat="1" applyFont="1" applyFill="1" applyBorder="1" applyAlignment="1">
      <alignment horizontal="center" vertical="center" wrapText="1"/>
    </xf>
    <xf numFmtId="164" fontId="3" fillId="16" borderId="12" xfId="0" applyNumberFormat="1" applyFont="1" applyFill="1" applyBorder="1" applyAlignment="1">
      <alignment wrapText="1"/>
    </xf>
    <xf numFmtId="164" fontId="7" fillId="16" borderId="12" xfId="0" applyNumberFormat="1" applyFont="1" applyFill="1" applyBorder="1" applyAlignment="1">
      <alignment wrapText="1"/>
    </xf>
    <xf numFmtId="0" fontId="3" fillId="0" borderId="8" xfId="7" applyBorder="1" applyAlignment="1">
      <alignment horizontal="center"/>
    </xf>
    <xf numFmtId="0" fontId="0" fillId="0" borderId="0" xfId="0" applyAlignment="1">
      <alignment wrapText="1"/>
    </xf>
    <xf numFmtId="3" fontId="3" fillId="0" borderId="8" xfId="7" applyNumberFormat="1" applyBorder="1"/>
    <xf numFmtId="164" fontId="3" fillId="0" borderId="8" xfId="7" applyNumberFormat="1" applyBorder="1"/>
    <xf numFmtId="164" fontId="3" fillId="0" borderId="8" xfId="0" applyNumberFormat="1" applyFont="1" applyBorder="1"/>
    <xf numFmtId="3" fontId="0" fillId="0" borderId="0" xfId="0" applyNumberFormat="1"/>
    <xf numFmtId="0" fontId="41" fillId="14" borderId="8" xfId="0" applyFont="1" applyFill="1" applyBorder="1" applyAlignment="1">
      <alignment horizontal="left"/>
    </xf>
    <xf numFmtId="0" fontId="0" fillId="0" borderId="0" xfId="0" applyAlignment="1">
      <alignment horizontal="center" vertical="center"/>
    </xf>
    <xf numFmtId="3" fontId="3" fillId="6" borderId="8" xfId="7" applyNumberFormat="1" applyFill="1" applyBorder="1"/>
    <xf numFmtId="164" fontId="3" fillId="6" borderId="8" xfId="0" applyNumberFormat="1" applyFont="1" applyFill="1" applyBorder="1"/>
    <xf numFmtId="10" fontId="21" fillId="0" borderId="0" xfId="10" applyNumberFormat="1" applyFont="1" applyFill="1" applyBorder="1" applyAlignment="1" applyProtection="1">
      <alignment horizontal="center" vertical="center"/>
    </xf>
    <xf numFmtId="164" fontId="5" fillId="17" borderId="8" xfId="10" applyNumberFormat="1" applyFont="1" applyFill="1" applyBorder="1" applyAlignment="1" applyProtection="1">
      <alignment horizontal="center" vertical="center"/>
    </xf>
    <xf numFmtId="3" fontId="43" fillId="0" borderId="0" xfId="7" applyNumberFormat="1" applyFont="1" applyAlignment="1">
      <alignment horizontal="center"/>
    </xf>
    <xf numFmtId="0" fontId="43" fillId="0" borderId="0" xfId="7" applyFont="1" applyAlignment="1">
      <alignment horizontal="left"/>
    </xf>
    <xf numFmtId="14" fontId="3" fillId="0" borderId="0" xfId="7" applyNumberFormat="1" applyAlignment="1">
      <alignment horizontal="right" vertical="center"/>
    </xf>
    <xf numFmtId="3" fontId="3" fillId="18" borderId="8" xfId="7" applyNumberFormat="1" applyFill="1" applyBorder="1" applyProtection="1">
      <protection locked="0"/>
    </xf>
    <xf numFmtId="164" fontId="3" fillId="18" borderId="8" xfId="0" applyNumberFormat="1" applyFont="1" applyFill="1" applyBorder="1" applyProtection="1">
      <protection locked="0"/>
    </xf>
    <xf numFmtId="0" fontId="8" fillId="0" borderId="8" xfId="7" applyFont="1" applyBorder="1" applyAlignment="1">
      <alignment horizontal="center" vertical="center"/>
    </xf>
    <xf numFmtId="3" fontId="8" fillId="0" borderId="8" xfId="7" applyNumberFormat="1" applyFont="1" applyBorder="1" applyAlignment="1">
      <alignment vertical="center"/>
    </xf>
    <xf numFmtId="0" fontId="8" fillId="0" borderId="0" xfId="7" applyFont="1" applyAlignment="1">
      <alignment vertical="center"/>
    </xf>
    <xf numFmtId="3" fontId="14" fillId="0" borderId="0" xfId="7" applyNumberFormat="1" applyFont="1"/>
    <xf numFmtId="10" fontId="8" fillId="0" borderId="8" xfId="7" applyNumberFormat="1" applyFont="1" applyBorder="1" applyAlignment="1">
      <alignment vertical="center"/>
    </xf>
    <xf numFmtId="10" fontId="8" fillId="0" borderId="0" xfId="7" applyNumberFormat="1" applyFont="1"/>
    <xf numFmtId="10" fontId="8" fillId="0" borderId="0" xfId="7" applyNumberFormat="1" applyFont="1" applyAlignment="1">
      <alignment horizontal="right" vertical="center"/>
    </xf>
    <xf numFmtId="3" fontId="3" fillId="0" borderId="0" xfId="7" applyNumberFormat="1"/>
    <xf numFmtId="170" fontId="3" fillId="0" borderId="1" xfId="7" applyNumberFormat="1" applyBorder="1" applyAlignment="1" applyProtection="1">
      <alignment vertical="center"/>
      <protection locked="0"/>
    </xf>
    <xf numFmtId="170" fontId="3" fillId="6" borderId="1" xfId="7" applyNumberFormat="1" applyFill="1" applyBorder="1" applyAlignment="1">
      <alignment horizontal="right" vertical="center" indent="1"/>
    </xf>
    <xf numFmtId="170" fontId="3" fillId="0" borderId="3" xfId="1" applyNumberFormat="1" applyBorder="1" applyAlignment="1" applyProtection="1">
      <alignment horizontal="right" vertical="center" indent="1"/>
      <protection locked="0"/>
    </xf>
    <xf numFmtId="170" fontId="5" fillId="8" borderId="1" xfId="10" applyNumberFormat="1" applyFont="1" applyFill="1" applyBorder="1" applyAlignment="1" applyProtection="1">
      <alignment horizontal="center" vertical="center"/>
      <protection locked="0"/>
    </xf>
    <xf numFmtId="170" fontId="30" fillId="8" borderId="1" xfId="10" applyNumberFormat="1" applyFont="1" applyFill="1" applyBorder="1" applyAlignment="1" applyProtection="1">
      <alignment horizontal="center" vertical="center"/>
      <protection locked="0"/>
    </xf>
    <xf numFmtId="164" fontId="5" fillId="10" borderId="8" xfId="10" applyNumberFormat="1" applyFont="1" applyFill="1" applyBorder="1" applyAlignment="1" applyProtection="1">
      <alignment horizontal="center" vertical="center"/>
      <protection locked="0"/>
    </xf>
    <xf numFmtId="3" fontId="39" fillId="0" borderId="0" xfId="8" applyNumberFormat="1" applyFont="1" applyFill="1" applyBorder="1" applyAlignment="1" applyProtection="1">
      <alignment horizontal="center" vertical="center"/>
    </xf>
    <xf numFmtId="0" fontId="39" fillId="0" borderId="0" xfId="8" applyFont="1" applyFill="1" applyBorder="1" applyAlignment="1" applyProtection="1">
      <alignment horizontal="center" vertical="center"/>
    </xf>
    <xf numFmtId="0" fontId="47" fillId="0" borderId="0" xfId="0" applyFont="1" applyAlignment="1">
      <alignment horizontal="center"/>
    </xf>
    <xf numFmtId="3" fontId="46" fillId="0" borderId="0" xfId="8" applyNumberFormat="1" applyFont="1" applyFill="1" applyBorder="1" applyAlignment="1" applyProtection="1">
      <alignment horizontal="center" vertical="center"/>
    </xf>
    <xf numFmtId="0" fontId="46" fillId="0" borderId="0" xfId="8" applyFont="1" applyFill="1" applyBorder="1" applyAlignment="1" applyProtection="1">
      <alignment horizontal="center" vertical="center"/>
    </xf>
    <xf numFmtId="170" fontId="3" fillId="16" borderId="8" xfId="0" applyNumberFormat="1" applyFont="1" applyFill="1" applyBorder="1" applyAlignment="1">
      <alignment wrapText="1"/>
    </xf>
    <xf numFmtId="170" fontId="3" fillId="16" borderId="12" xfId="0" applyNumberFormat="1" applyFont="1" applyFill="1" applyBorder="1" applyAlignment="1">
      <alignment wrapText="1"/>
    </xf>
    <xf numFmtId="0" fontId="0" fillId="19" borderId="0" xfId="0" applyFill="1"/>
    <xf numFmtId="0" fontId="41" fillId="14" borderId="8" xfId="7" applyFont="1" applyFill="1" applyBorder="1" applyAlignment="1">
      <alignment horizontal="left" vertical="center"/>
    </xf>
    <xf numFmtId="10" fontId="5" fillId="8" borderId="12" xfId="10" applyNumberFormat="1" applyFont="1" applyFill="1" applyBorder="1" applyAlignment="1" applyProtection="1">
      <alignment horizontal="center" vertical="center"/>
      <protection locked="0"/>
    </xf>
    <xf numFmtId="170" fontId="3" fillId="6" borderId="1" xfId="7" applyNumberFormat="1" applyFill="1" applyBorder="1" applyAlignment="1" applyProtection="1">
      <alignment horizontal="right" vertical="center" indent="1"/>
      <protection hidden="1"/>
    </xf>
    <xf numFmtId="3" fontId="5" fillId="8" borderId="1" xfId="10" applyNumberFormat="1" applyFont="1" applyFill="1" applyBorder="1" applyAlignment="1" applyProtection="1">
      <alignment horizontal="right" vertical="center" indent="1"/>
      <protection hidden="1"/>
    </xf>
    <xf numFmtId="164" fontId="3" fillId="6" borderId="1" xfId="7" applyNumberFormat="1" applyFill="1" applyBorder="1" applyAlignment="1" applyProtection="1">
      <alignment horizontal="right" vertical="center" indent="1"/>
      <protection hidden="1"/>
    </xf>
    <xf numFmtId="164" fontId="5" fillId="6" borderId="1" xfId="7" applyNumberFormat="1" applyFont="1" applyFill="1" applyBorder="1" applyAlignment="1" applyProtection="1">
      <alignment horizontal="right" vertical="center" indent="1"/>
      <protection hidden="1"/>
    </xf>
    <xf numFmtId="0" fontId="0" fillId="0" borderId="0" xfId="0" applyAlignment="1">
      <alignment vertical="center"/>
    </xf>
    <xf numFmtId="14" fontId="3" fillId="19" borderId="0" xfId="0" applyNumberFormat="1" applyFont="1" applyFill="1" applyAlignment="1">
      <alignment horizontal="center" vertical="center"/>
    </xf>
    <xf numFmtId="164" fontId="3" fillId="0" borderId="8" xfId="10" applyNumberFormat="1" applyFont="1" applyFill="1" applyBorder="1" applyAlignment="1" applyProtection="1">
      <alignment horizontal="right" vertical="center" indent="1"/>
      <protection locked="0"/>
    </xf>
    <xf numFmtId="0" fontId="50" fillId="0" borderId="0" xfId="0" applyFont="1" applyAlignment="1">
      <alignment horizontal="center"/>
    </xf>
    <xf numFmtId="0" fontId="50" fillId="0" borderId="0" xfId="0" applyFont="1" applyAlignment="1">
      <alignment horizontal="center" vertical="center"/>
    </xf>
    <xf numFmtId="164" fontId="5" fillId="6" borderId="8" xfId="10" applyNumberFormat="1" applyFont="1" applyFill="1" applyBorder="1" applyAlignment="1" applyProtection="1">
      <alignment horizontal="right" vertical="center" indent="1"/>
    </xf>
    <xf numFmtId="9" fontId="3" fillId="0" borderId="0" xfId="7" applyNumberFormat="1" applyAlignment="1">
      <alignment horizontal="center" vertical="center"/>
    </xf>
    <xf numFmtId="0" fontId="42" fillId="0" borderId="0" xfId="8" applyFont="1" applyFill="1" applyBorder="1" applyAlignment="1" applyProtection="1">
      <alignment horizontal="center" vertical="center"/>
    </xf>
    <xf numFmtId="0" fontId="48" fillId="0" borderId="0" xfId="8" applyFont="1" applyFill="1" applyBorder="1" applyAlignment="1" applyProtection="1">
      <alignment horizontal="center" vertical="center"/>
    </xf>
    <xf numFmtId="0" fontId="49" fillId="0" borderId="0" xfId="8" applyFont="1" applyFill="1" applyBorder="1" applyAlignment="1" applyProtection="1">
      <alignment horizontal="center" vertical="center"/>
    </xf>
    <xf numFmtId="0" fontId="41" fillId="14" borderId="9" xfId="0" applyFont="1" applyFill="1" applyBorder="1" applyAlignment="1">
      <alignment horizontal="left"/>
    </xf>
    <xf numFmtId="0" fontId="6" fillId="20" borderId="11" xfId="8" applyFont="1" applyFill="1" applyBorder="1" applyAlignment="1" applyProtection="1">
      <alignment horizontal="center" vertical="center"/>
    </xf>
    <xf numFmtId="164" fontId="5" fillId="0" borderId="0" xfId="8" applyNumberFormat="1"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13" fillId="0" borderId="0" xfId="7" applyFont="1" applyAlignment="1">
      <alignment horizontal="center"/>
    </xf>
    <xf numFmtId="0" fontId="36" fillId="0" borderId="0" xfId="7" applyFont="1" applyAlignment="1">
      <alignment horizontal="left" vertical="center"/>
    </xf>
    <xf numFmtId="170" fontId="3" fillId="18" borderId="8" xfId="0" applyNumberFormat="1" applyFont="1" applyFill="1" applyBorder="1" applyAlignment="1" applyProtection="1">
      <alignment horizontal="center"/>
      <protection locked="0"/>
    </xf>
    <xf numFmtId="170" fontId="3" fillId="0" borderId="8" xfId="0" applyNumberFormat="1" applyFont="1" applyBorder="1" applyAlignment="1">
      <alignment horizontal="center"/>
    </xf>
    <xf numFmtId="0" fontId="36" fillId="0" borderId="0" xfId="7" applyFont="1" applyAlignment="1">
      <alignment vertical="center"/>
    </xf>
    <xf numFmtId="0" fontId="19" fillId="0" borderId="0" xfId="8" applyAlignment="1" applyProtection="1"/>
    <xf numFmtId="0" fontId="42" fillId="19" borderId="0" xfId="8" applyFont="1" applyFill="1" applyAlignment="1" applyProtection="1">
      <alignment horizontal="center" vertical="center"/>
      <protection locked="0"/>
    </xf>
    <xf numFmtId="0" fontId="0" fillId="19" borderId="0" xfId="0" applyFill="1" applyProtection="1">
      <protection locked="0"/>
    </xf>
    <xf numFmtId="3" fontId="5" fillId="10" borderId="7" xfId="7" applyNumberFormat="1" applyFont="1" applyFill="1" applyBorder="1" applyAlignment="1" applyProtection="1">
      <alignment horizontal="center"/>
      <protection locked="0"/>
    </xf>
    <xf numFmtId="164" fontId="25" fillId="9" borderId="8" xfId="7" applyNumberFormat="1" applyFont="1" applyFill="1" applyBorder="1" applyAlignment="1">
      <alignment horizontal="center" vertical="center"/>
    </xf>
    <xf numFmtId="0" fontId="5" fillId="0" borderId="0" xfId="7" applyFont="1" applyAlignment="1">
      <alignment horizontal="left" vertical="center"/>
    </xf>
    <xf numFmtId="0" fontId="36" fillId="0" borderId="0" xfId="7" applyFont="1" applyAlignment="1">
      <alignment horizontal="left"/>
    </xf>
    <xf numFmtId="0" fontId="36" fillId="0" borderId="0" xfId="7" applyFont="1"/>
    <xf numFmtId="164" fontId="5" fillId="6" borderId="8" xfId="7" applyNumberFormat="1" applyFont="1" applyFill="1" applyBorder="1" applyAlignment="1" applyProtection="1">
      <alignment horizontal="right" vertical="center" indent="1"/>
      <protection hidden="1"/>
    </xf>
    <xf numFmtId="3" fontId="3" fillId="0" borderId="8" xfId="10" applyNumberFormat="1" applyFont="1" applyFill="1" applyBorder="1" applyAlignment="1" applyProtection="1">
      <alignment horizontal="right" vertical="center" indent="1"/>
      <protection locked="0"/>
    </xf>
    <xf numFmtId="0" fontId="5" fillId="8" borderId="9" xfId="7" applyFont="1" applyFill="1" applyBorder="1" applyAlignment="1">
      <alignment vertical="center"/>
    </xf>
    <xf numFmtId="0" fontId="3" fillId="8" borderId="11" xfId="7" applyFill="1" applyBorder="1" applyAlignment="1">
      <alignment vertical="center"/>
    </xf>
    <xf numFmtId="0" fontId="3" fillId="8" borderId="11" xfId="7" applyFill="1" applyBorder="1"/>
    <xf numFmtId="0" fontId="3" fillId="8" borderId="10" xfId="7" applyFill="1" applyBorder="1"/>
    <xf numFmtId="0" fontId="55" fillId="0" borderId="0" xfId="8" applyFont="1" applyFill="1" applyBorder="1" applyAlignment="1" applyProtection="1">
      <alignment horizontal="center" vertical="center"/>
      <protection locked="0"/>
    </xf>
    <xf numFmtId="164" fontId="3" fillId="6" borderId="8" xfId="7" applyNumberFormat="1" applyFill="1" applyBorder="1" applyAlignment="1">
      <alignment horizontal="right" vertical="center" indent="1"/>
    </xf>
    <xf numFmtId="164" fontId="3" fillId="6" borderId="4" xfId="7" applyNumberFormat="1" applyFill="1" applyBorder="1" applyAlignment="1" applyProtection="1">
      <alignment horizontal="right" vertical="center" indent="1"/>
      <protection hidden="1"/>
    </xf>
    <xf numFmtId="164" fontId="3" fillId="0" borderId="12" xfId="7" applyNumberFormat="1" applyBorder="1" applyAlignment="1" applyProtection="1">
      <alignment horizontal="right" vertical="center" indent="1"/>
      <protection locked="0"/>
    </xf>
    <xf numFmtId="0" fontId="5" fillId="6" borderId="9" xfId="7" applyFont="1"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13" fillId="21" borderId="9" xfId="8" applyFont="1" applyFill="1" applyBorder="1" applyAlignment="1" applyProtection="1">
      <alignment horizontal="center" vertical="center"/>
      <protection locked="0"/>
    </xf>
    <xf numFmtId="0" fontId="13" fillId="0" borderId="10" xfId="8" applyFont="1" applyBorder="1" applyAlignment="1" applyProtection="1">
      <alignment horizontal="center" vertical="center"/>
      <protection locked="0"/>
    </xf>
    <xf numFmtId="0" fontId="38" fillId="14" borderId="8" xfId="7" applyFont="1" applyFill="1" applyBorder="1" applyAlignment="1" applyProtection="1">
      <alignment horizontal="center" vertical="center"/>
      <protection locked="0"/>
    </xf>
    <xf numFmtId="0" fontId="0" fillId="14" borderId="8" xfId="0" applyFill="1" applyBorder="1" applyAlignment="1" applyProtection="1">
      <alignment horizontal="center"/>
      <protection locked="0"/>
    </xf>
    <xf numFmtId="3" fontId="39" fillId="15" borderId="8" xfId="8" applyNumberFormat="1" applyFont="1" applyFill="1" applyBorder="1" applyAlignment="1" applyProtection="1">
      <alignment horizontal="center" vertical="center"/>
    </xf>
    <xf numFmtId="0" fontId="39" fillId="15" borderId="8" xfId="8" applyFont="1" applyFill="1" applyBorder="1" applyAlignment="1" applyProtection="1">
      <alignment horizontal="center" vertical="center"/>
    </xf>
    <xf numFmtId="0" fontId="5" fillId="13" borderId="12" xfId="7" applyFont="1" applyFill="1" applyBorder="1" applyAlignment="1">
      <alignment horizontal="center" vertical="center"/>
    </xf>
    <xf numFmtId="0" fontId="5" fillId="13" borderId="4" xfId="7" applyFont="1" applyFill="1" applyBorder="1" applyAlignment="1">
      <alignment horizontal="center" vertical="center"/>
    </xf>
    <xf numFmtId="10" fontId="5" fillId="13" borderId="12" xfId="7" applyNumberFormat="1" applyFont="1" applyFill="1" applyBorder="1" applyAlignment="1">
      <alignment horizontal="center" vertical="center"/>
    </xf>
    <xf numFmtId="0" fontId="0" fillId="0" borderId="4" xfId="0" applyBorder="1"/>
    <xf numFmtId="0" fontId="5" fillId="13" borderId="12" xfId="7" applyFont="1" applyFill="1" applyBorder="1" applyAlignment="1">
      <alignment horizontal="center" vertical="center" wrapText="1"/>
    </xf>
    <xf numFmtId="0" fontId="5" fillId="13" borderId="4" xfId="7" applyFont="1" applyFill="1" applyBorder="1" applyAlignment="1">
      <alignment horizontal="center" vertical="center" wrapText="1"/>
    </xf>
    <xf numFmtId="3" fontId="5" fillId="13" borderId="12" xfId="7" applyNumberFormat="1" applyFont="1" applyFill="1" applyBorder="1" applyAlignment="1">
      <alignment horizontal="center" vertical="center" wrapText="1"/>
    </xf>
    <xf numFmtId="3" fontId="5" fillId="13" borderId="4" xfId="7" applyNumberFormat="1" applyFont="1" applyFill="1" applyBorder="1" applyAlignment="1">
      <alignment horizontal="center" vertical="center" wrapText="1"/>
    </xf>
    <xf numFmtId="0" fontId="5" fillId="17" borderId="8" xfId="7" applyFont="1" applyFill="1" applyBorder="1" applyAlignment="1">
      <alignment horizontal="center" vertical="center"/>
    </xf>
    <xf numFmtId="0" fontId="5" fillId="17" borderId="12" xfId="7" applyFont="1" applyFill="1" applyBorder="1" applyAlignment="1">
      <alignment horizontal="center" vertical="center"/>
    </xf>
    <xf numFmtId="0" fontId="5" fillId="17" borderId="4" xfId="7" applyFont="1" applyFill="1" applyBorder="1" applyAlignment="1">
      <alignment horizontal="center" vertical="center"/>
    </xf>
    <xf numFmtId="0" fontId="5" fillId="17" borderId="12" xfId="7" applyFont="1" applyFill="1" applyBorder="1" applyAlignment="1">
      <alignment horizontal="center" vertical="center" wrapText="1"/>
    </xf>
    <xf numFmtId="0" fontId="5" fillId="17" borderId="4" xfId="7" applyFont="1" applyFill="1" applyBorder="1" applyAlignment="1">
      <alignment horizontal="center" vertical="center" wrapText="1"/>
    </xf>
    <xf numFmtId="10" fontId="5" fillId="17" borderId="12" xfId="7" applyNumberFormat="1" applyFont="1" applyFill="1" applyBorder="1" applyAlignment="1">
      <alignment horizontal="center" vertical="center"/>
    </xf>
    <xf numFmtId="10" fontId="5" fillId="17" borderId="4" xfId="7" applyNumberFormat="1" applyFont="1" applyFill="1" applyBorder="1" applyAlignment="1">
      <alignment horizontal="center" vertical="center"/>
    </xf>
    <xf numFmtId="0" fontId="7" fillId="13" borderId="12" xfId="7" applyFont="1" applyFill="1" applyBorder="1" applyAlignment="1">
      <alignment horizontal="center" vertical="center" wrapText="1"/>
    </xf>
    <xf numFmtId="0" fontId="7" fillId="13" borderId="4" xfId="7" applyFont="1" applyFill="1" applyBorder="1" applyAlignment="1">
      <alignment horizontal="center" vertical="center" wrapText="1"/>
    </xf>
    <xf numFmtId="3" fontId="7" fillId="13" borderId="12" xfId="7" applyNumberFormat="1" applyFont="1" applyFill="1" applyBorder="1" applyAlignment="1">
      <alignment horizontal="center" vertical="center" wrapText="1"/>
    </xf>
    <xf numFmtId="3" fontId="7" fillId="13" borderId="4" xfId="7" applyNumberFormat="1" applyFont="1" applyFill="1" applyBorder="1" applyAlignment="1">
      <alignment horizontal="center" vertical="center" wrapText="1"/>
    </xf>
    <xf numFmtId="0" fontId="8" fillId="14" borderId="14" xfId="7" applyFont="1" applyFill="1" applyBorder="1" applyAlignment="1">
      <alignment horizontal="left"/>
    </xf>
    <xf numFmtId="0" fontId="8" fillId="0" borderId="13" xfId="0" applyFont="1" applyBorder="1" applyAlignment="1">
      <alignment horizontal="left"/>
    </xf>
    <xf numFmtId="0" fontId="42" fillId="20" borderId="11" xfId="8" applyFont="1" applyFill="1" applyBorder="1" applyAlignment="1" applyProtection="1">
      <alignment horizontal="center" vertical="center"/>
    </xf>
    <xf numFmtId="0" fontId="42" fillId="20" borderId="10" xfId="8" applyFont="1" applyFill="1" applyBorder="1" applyAlignment="1" applyProtection="1">
      <alignment horizontal="center" vertical="center"/>
    </xf>
    <xf numFmtId="0" fontId="7" fillId="13" borderId="12" xfId="7" applyFont="1" applyFill="1" applyBorder="1" applyAlignment="1">
      <alignment horizontal="center" vertical="center"/>
    </xf>
    <xf numFmtId="0" fontId="7" fillId="13" borderId="4" xfId="7" applyFont="1" applyFill="1" applyBorder="1" applyAlignment="1">
      <alignment horizontal="center" vertical="center"/>
    </xf>
  </cellXfs>
  <cellStyles count="15">
    <cellStyle name="20% - Akzent3 2" xfId="4" xr:uid="{00000000-0005-0000-0000-000000000000}"/>
    <cellStyle name="Berechnung 2" xfId="6" xr:uid="{00000000-0005-0000-0000-000001000000}"/>
    <cellStyle name="Dezimal 2" xfId="10" xr:uid="{00000000-0005-0000-0000-000002000000}"/>
    <cellStyle name="Eingabe 2" xfId="5" xr:uid="{00000000-0005-0000-0000-000003000000}"/>
    <cellStyle name="Link" xfId="8" builtinId="8"/>
    <cellStyle name="Prozent" xfId="1" builtinId="5"/>
    <cellStyle name="Standard" xfId="0" builtinId="0"/>
    <cellStyle name="Standard 2" xfId="2" xr:uid="{00000000-0005-0000-0000-000007000000}"/>
    <cellStyle name="Standard 3" xfId="7" xr:uid="{00000000-0005-0000-0000-000008000000}"/>
    <cellStyle name="Standard 4" xfId="9" xr:uid="{00000000-0005-0000-0000-000009000000}"/>
    <cellStyle name="Standard 5" xfId="11" xr:uid="{00000000-0005-0000-0000-00000A000000}"/>
    <cellStyle name="Stil 1" xfId="12" xr:uid="{00000000-0005-0000-0000-00000B000000}"/>
    <cellStyle name="Stil 2" xfId="13" xr:uid="{00000000-0005-0000-0000-00000C000000}"/>
    <cellStyle name="Stil 3" xfId="14" xr:uid="{00000000-0005-0000-0000-00000D000000}"/>
    <cellStyle name="Währung 2" xfId="3" xr:uid="{00000000-0005-0000-0000-00000E000000}"/>
  </cellStyles>
  <dxfs count="3">
    <dxf>
      <font>
        <color rgb="FFCCFFCC"/>
      </font>
      <fill>
        <patternFill>
          <bgColor rgb="FFCCFFCC"/>
        </patternFill>
      </fill>
    </dxf>
    <dxf>
      <font>
        <color rgb="FFFF0000"/>
      </font>
      <fill>
        <patternFill>
          <bgColor theme="0" tint="-0.14996795556505021"/>
        </patternFill>
      </fill>
    </dxf>
    <dxf>
      <font>
        <color rgb="FFFF0000"/>
      </font>
      <fill>
        <patternFill>
          <bgColor theme="0" tint="-0.14996795556505021"/>
        </patternFill>
      </fill>
    </dxf>
  </dxfs>
  <tableStyles count="0" defaultTableStyle="TableStyleMedium9" defaultPivotStyle="PivotStyleLight16"/>
  <colors>
    <mruColors>
      <color rgb="FFCCFFCC"/>
      <color rgb="FFCAE8AA"/>
      <color rgb="FFCCE9AD"/>
      <color rgb="FFC00000"/>
      <color rgb="FFAD1F1F"/>
      <color rgb="FF75DBFF"/>
      <color rgb="FF7EAC76"/>
      <color rgb="FFE2AC76"/>
      <color rgb="FFCCA192"/>
      <color rgb="FF548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06/relationships/attachedToolbars" Target="attachedToolbars.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Vermögensverlauf bei Rentenbezug</a:t>
            </a:r>
          </a:p>
        </c:rich>
      </c:tx>
      <c:layout>
        <c:manualLayout>
          <c:xMode val="edge"/>
          <c:yMode val="edge"/>
          <c:x val="0.35356643356643358"/>
          <c:y val="6.0698041819039518E-3"/>
        </c:manualLayout>
      </c:layout>
      <c:overlay val="0"/>
    </c:title>
    <c:autoTitleDeleted val="0"/>
    <c:view3D>
      <c:rotX val="15"/>
      <c:rotY val="20"/>
      <c:depthPercent val="100"/>
      <c:rAngAx val="1"/>
    </c:view3D>
    <c:floor>
      <c:thickness val="0"/>
      <c:spPr>
        <a:solidFill>
          <a:srgbClr val="C00000"/>
        </a:solidFill>
      </c:spPr>
    </c:floor>
    <c:sideWall>
      <c:thickness val="0"/>
    </c:sideWall>
    <c:backWall>
      <c:thickness val="0"/>
    </c:backWall>
    <c:plotArea>
      <c:layout>
        <c:manualLayout>
          <c:layoutTarget val="inner"/>
          <c:xMode val="edge"/>
          <c:yMode val="edge"/>
          <c:x val="0.10448316568084494"/>
          <c:y val="0.10107653045345671"/>
          <c:w val="0.87294289962006899"/>
          <c:h val="0.76924496592076186"/>
        </c:manualLayout>
      </c:layout>
      <c:bar3DChart>
        <c:barDir val="col"/>
        <c:grouping val="stacked"/>
        <c:varyColors val="0"/>
        <c:ser>
          <c:idx val="0"/>
          <c:order val="0"/>
          <c:spPr>
            <a:solidFill>
              <a:srgbClr val="92D050"/>
            </a:solidFill>
          </c:spPr>
          <c:invertIfNegative val="0"/>
          <c:dLbls>
            <c:delete val="1"/>
          </c:dLbls>
          <c:cat>
            <c:numRef>
              <c:f>Vermögensverzehr!$A$4:$A$33</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Vermögensverzehr!$B$4:$B$33</c:f>
              <c:numCache>
                <c:formatCode>#,##0</c:formatCode>
                <c:ptCount val="30"/>
                <c:pt idx="0">
                  <c:v>372820.75159328</c:v>
                </c:pt>
                <c:pt idx="1">
                  <c:v>353417.16662514559</c:v>
                </c:pt>
                <c:pt idx="2">
                  <c:v>333625.50995764852</c:v>
                </c:pt>
                <c:pt idx="3">
                  <c:v>313438.0201568015</c:v>
                </c:pt>
                <c:pt idx="4">
                  <c:v>292846.78055993753</c:v>
                </c:pt>
                <c:pt idx="5">
                  <c:v>271843.7161711363</c:v>
                </c:pt>
                <c:pt idx="6">
                  <c:v>250420.59049455903</c:v>
                </c:pt>
                <c:pt idx="7">
                  <c:v>228569.0023044502</c:v>
                </c:pt>
                <c:pt idx="8">
                  <c:v>206280.38235053921</c:v>
                </c:pt>
                <c:pt idx="9">
                  <c:v>183545.98999754997</c:v>
                </c:pt>
                <c:pt idx="10">
                  <c:v>160356.90979750096</c:v>
                </c:pt>
                <c:pt idx="11">
                  <c:v>136704.04799345098</c:v>
                </c:pt>
                <c:pt idx="12">
                  <c:v>112578.12895331999</c:v>
                </c:pt>
                <c:pt idx="13">
                  <c:v>87969.69153238638</c:v>
                </c:pt>
                <c:pt idx="14">
                  <c:v>62869.085363034101</c:v>
                </c:pt>
                <c:pt idx="15">
                  <c:v>37266.467070294777</c:v>
                </c:pt>
                <c:pt idx="16">
                  <c:v>11151.796411700667</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FA6E-473A-A439-272DCB607234}"/>
            </c:ext>
          </c:extLst>
        </c:ser>
        <c:dLbls>
          <c:showLegendKey val="0"/>
          <c:showVal val="1"/>
          <c:showCatName val="0"/>
          <c:showSerName val="0"/>
          <c:showPercent val="0"/>
          <c:showBubbleSize val="0"/>
        </c:dLbls>
        <c:gapWidth val="75"/>
        <c:shape val="box"/>
        <c:axId val="187158528"/>
        <c:axId val="187160448"/>
        <c:axId val="0"/>
      </c:bar3DChart>
      <c:catAx>
        <c:axId val="187158528"/>
        <c:scaling>
          <c:orientation val="minMax"/>
        </c:scaling>
        <c:delete val="0"/>
        <c:axPos val="b"/>
        <c:title>
          <c:tx>
            <c:rich>
              <a:bodyPr/>
              <a:lstStyle/>
              <a:p>
                <a:pPr>
                  <a:defRPr/>
                </a:pPr>
                <a:r>
                  <a:rPr lang="de-CH" sz="1000" b="0"/>
                  <a:t>Jahre</a:t>
                </a:r>
              </a:p>
            </c:rich>
          </c:tx>
          <c:layout>
            <c:manualLayout>
              <c:xMode val="edge"/>
              <c:yMode val="edge"/>
              <c:x val="0.49469740923532884"/>
              <c:y val="0.9426877470355769"/>
            </c:manualLayout>
          </c:layout>
          <c:overlay val="0"/>
        </c:title>
        <c:numFmt formatCode="General" sourceLinked="0"/>
        <c:majorTickMark val="out"/>
        <c:minorTickMark val="none"/>
        <c:tickLblPos val="nextTo"/>
        <c:spPr>
          <a:noFill/>
          <a:ln w="9525" cap="flat" cmpd="sng" algn="ctr">
            <a:solidFill>
              <a:schemeClr val="accent2">
                <a:shade val="60000"/>
                <a:satMod val="110000"/>
              </a:schemeClr>
            </a:solidFill>
            <a:prstDash val="solid"/>
          </a:ln>
          <a:effectLst/>
        </c:spPr>
        <c:txPr>
          <a:bodyPr/>
          <a:lstStyle/>
          <a:p>
            <a:pPr>
              <a:defRPr sz="1000" b="0">
                <a:solidFill>
                  <a:schemeClr val="tx1"/>
                </a:solidFill>
                <a:latin typeface="Arial" pitchFamily="34" charset="0"/>
                <a:ea typeface="+mn-ea"/>
                <a:cs typeface="Arial" pitchFamily="34" charset="0"/>
              </a:defRPr>
            </a:pPr>
            <a:endParaRPr lang="de-DE"/>
          </a:p>
        </c:txPr>
        <c:crossAx val="187160448"/>
        <c:crosses val="autoZero"/>
        <c:auto val="1"/>
        <c:lblAlgn val="ctr"/>
        <c:lblOffset val="100"/>
        <c:noMultiLvlLbl val="0"/>
      </c:catAx>
      <c:valAx>
        <c:axId val="187160448"/>
        <c:scaling>
          <c:orientation val="minMax"/>
        </c:scaling>
        <c:delete val="0"/>
        <c:axPos val="l"/>
        <c:majorGridlines/>
        <c:numFmt formatCode="#,##0" sourceLinked="1"/>
        <c:majorTickMark val="none"/>
        <c:minorTickMark val="none"/>
        <c:tickLblPos val="nextTo"/>
        <c:spPr>
          <a:ln w="9525">
            <a:noFill/>
          </a:ln>
        </c:spPr>
        <c:txPr>
          <a:bodyPr/>
          <a:lstStyle/>
          <a:p>
            <a:pPr>
              <a:defRPr sz="1000" b="0"/>
            </a:pPr>
            <a:endParaRPr lang="de-DE"/>
          </a:p>
        </c:txPr>
        <c:crossAx val="187158528"/>
        <c:crosses val="autoZero"/>
        <c:crossBetween val="between"/>
      </c:valAx>
      <c:spPr>
        <a:solidFill>
          <a:schemeClr val="bg1">
            <a:lumMod val="85000"/>
          </a:schemeClr>
        </a:solidFill>
      </c:spPr>
    </c:plotArea>
    <c:plotVisOnly val="1"/>
    <c:dispBlanksAs val="gap"/>
    <c:showDLblsOverMax val="0"/>
  </c:chart>
  <c:txPr>
    <a:bodyPr/>
    <a:lstStyle/>
    <a:p>
      <a:pPr>
        <a:defRPr sz="900" b="1">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solidFill>
          <a:prstClr val="white">
            <a:lumMod val="95000"/>
          </a:prstClr>
        </a:solidFill>
      </c:spPr>
    </c:floor>
    <c:sideWall>
      <c:thickness val="0"/>
      <c:spPr>
        <a:solidFill>
          <a:schemeClr val="bg1">
            <a:lumMod val="95000"/>
          </a:schemeClr>
        </a:solidFill>
      </c:spPr>
    </c:sideWall>
    <c:backWall>
      <c:thickness val="0"/>
      <c:spPr>
        <a:solidFill>
          <a:schemeClr val="bg1">
            <a:lumMod val="95000"/>
          </a:schemeClr>
        </a:solidFill>
      </c:spPr>
    </c:backWall>
    <c:plotArea>
      <c:layout>
        <c:manualLayout>
          <c:layoutTarget val="inner"/>
          <c:xMode val="edge"/>
          <c:yMode val="edge"/>
          <c:x val="8.9305582532733727E-2"/>
          <c:y val="0.15137826226910314"/>
          <c:w val="0.8922646674717355"/>
          <c:h val="0.72002890853265988"/>
        </c:manualLayout>
      </c:layout>
      <c:bar3DChart>
        <c:barDir val="col"/>
        <c:grouping val="stacked"/>
        <c:varyColors val="0"/>
        <c:ser>
          <c:idx val="0"/>
          <c:order val="0"/>
          <c:spPr>
            <a:solidFill>
              <a:srgbClr val="AD1F1F"/>
            </a:solidFill>
          </c:spPr>
          <c:invertIfNegative val="0"/>
          <c:val>
            <c:numRef>
              <c:f>Vermögensverzehr!$I$4:$I$33</c:f>
              <c:numCache>
                <c:formatCode>#,##0</c:formatCode>
                <c:ptCount val="30"/>
                <c:pt idx="0">
                  <c:v>652992.75159328</c:v>
                </c:pt>
                <c:pt idx="1">
                  <c:v>627942.60662514565</c:v>
                </c:pt>
                <c:pt idx="2">
                  <c:v>602391.45875764859</c:v>
                </c:pt>
                <c:pt idx="3">
                  <c:v>576329.28793280153</c:v>
                </c:pt>
                <c:pt idx="4">
                  <c:v>549745.87369145756</c:v>
                </c:pt>
                <c:pt idx="5">
                  <c:v>522630.79116528673</c:v>
                </c:pt>
                <c:pt idx="6">
                  <c:v>494973.40698859247</c:v>
                </c:pt>
                <c:pt idx="7">
                  <c:v>466762.87512836431</c:v>
                </c:pt>
                <c:pt idx="8">
                  <c:v>437988.13263093162</c:v>
                </c:pt>
                <c:pt idx="9">
                  <c:v>408637.89528355026</c:v>
                </c:pt>
                <c:pt idx="10">
                  <c:v>378700.65318922128</c:v>
                </c:pt>
                <c:pt idx="11">
                  <c:v>348164.66625300574</c:v>
                </c:pt>
                <c:pt idx="12">
                  <c:v>317017.95957806584</c:v>
                </c:pt>
                <c:pt idx="13">
                  <c:v>285248.31876962719</c:v>
                </c:pt>
                <c:pt idx="14">
                  <c:v>252843.28514501976</c:v>
                </c:pt>
                <c:pt idx="15">
                  <c:v>219790.15084792016</c:v>
                </c:pt>
                <c:pt idx="16">
                  <c:v>186075.95386487857</c:v>
                </c:pt>
                <c:pt idx="17">
                  <c:v>151687.47294217616</c:v>
                </c:pt>
                <c:pt idx="18">
                  <c:v>116611.2224010197</c:v>
                </c:pt>
                <c:pt idx="19">
                  <c:v>80833.446849040105</c:v>
                </c:pt>
                <c:pt idx="20">
                  <c:v>44340.11578602092</c:v>
                </c:pt>
                <c:pt idx="21">
                  <c:v>7116.9181017413503</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B0AC-417A-9708-E42A913FE057}"/>
            </c:ext>
          </c:extLst>
        </c:ser>
        <c:dLbls>
          <c:showLegendKey val="0"/>
          <c:showVal val="0"/>
          <c:showCatName val="0"/>
          <c:showSerName val="0"/>
          <c:showPercent val="0"/>
          <c:showBubbleSize val="0"/>
        </c:dLbls>
        <c:gapWidth val="75"/>
        <c:shape val="box"/>
        <c:axId val="188090240"/>
        <c:axId val="188091776"/>
        <c:axId val="0"/>
      </c:bar3DChart>
      <c:catAx>
        <c:axId val="188090240"/>
        <c:scaling>
          <c:orientation val="minMax"/>
        </c:scaling>
        <c:delete val="0"/>
        <c:axPos val="b"/>
        <c:majorTickMark val="none"/>
        <c:minorTickMark val="none"/>
        <c:tickLblPos val="nextTo"/>
        <c:txPr>
          <a:bodyPr/>
          <a:lstStyle/>
          <a:p>
            <a:pPr>
              <a:defRPr sz="1000">
                <a:latin typeface="Arial" pitchFamily="34" charset="0"/>
                <a:cs typeface="Arial" pitchFamily="34" charset="0"/>
              </a:defRPr>
            </a:pPr>
            <a:endParaRPr lang="de-DE"/>
          </a:p>
        </c:txPr>
        <c:crossAx val="188091776"/>
        <c:crosses val="autoZero"/>
        <c:auto val="1"/>
        <c:lblAlgn val="ctr"/>
        <c:lblOffset val="100"/>
        <c:noMultiLvlLbl val="0"/>
      </c:catAx>
      <c:valAx>
        <c:axId val="188091776"/>
        <c:scaling>
          <c:orientation val="minMax"/>
        </c:scaling>
        <c:delete val="0"/>
        <c:axPos val="l"/>
        <c:majorGridlines/>
        <c:numFmt formatCode="#,##0" sourceLinked="1"/>
        <c:majorTickMark val="none"/>
        <c:minorTickMark val="none"/>
        <c:tickLblPos val="nextTo"/>
        <c:spPr>
          <a:ln w="9525">
            <a:noFill/>
          </a:ln>
        </c:spPr>
        <c:txPr>
          <a:bodyPr/>
          <a:lstStyle/>
          <a:p>
            <a:pPr>
              <a:defRPr b="0">
                <a:latin typeface="Arial" pitchFamily="34" charset="0"/>
                <a:cs typeface="Arial" pitchFamily="34" charset="0"/>
              </a:defRPr>
            </a:pPr>
            <a:endParaRPr lang="de-DE"/>
          </a:p>
        </c:txPr>
        <c:crossAx val="188090240"/>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de-CH"/>
              <a:t>Vermögensentwicklung gemäss Variantenrechnung</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9362672611586818E-2"/>
          <c:y val="0.11426084678417105"/>
          <c:w val="0.90157155045800463"/>
          <c:h val="0.71410656847191656"/>
        </c:manualLayout>
      </c:layout>
      <c:bar3DChart>
        <c:barDir val="col"/>
        <c:grouping val="stacked"/>
        <c:varyColors val="0"/>
        <c:ser>
          <c:idx val="0"/>
          <c:order val="0"/>
          <c:invertIfNegative val="0"/>
          <c:val>
            <c:numRef>
              <c:f>Varianten!$H$7:$H$36</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3C95-464F-842C-0707CFD2757F}"/>
            </c:ext>
          </c:extLst>
        </c:ser>
        <c:dLbls>
          <c:showLegendKey val="0"/>
          <c:showVal val="0"/>
          <c:showCatName val="0"/>
          <c:showSerName val="0"/>
          <c:showPercent val="0"/>
          <c:showBubbleSize val="0"/>
        </c:dLbls>
        <c:gapWidth val="75"/>
        <c:shape val="box"/>
        <c:axId val="188349440"/>
        <c:axId val="188158720"/>
        <c:axId val="0"/>
      </c:bar3DChart>
      <c:catAx>
        <c:axId val="188349440"/>
        <c:scaling>
          <c:orientation val="minMax"/>
        </c:scaling>
        <c:delete val="0"/>
        <c:axPos val="t"/>
        <c:majorTickMark val="none"/>
        <c:minorTickMark val="none"/>
        <c:tickLblPos val="low"/>
        <c:txPr>
          <a:bodyPr/>
          <a:lstStyle/>
          <a:p>
            <a:pPr>
              <a:defRPr sz="1000"/>
            </a:pPr>
            <a:endParaRPr lang="de-DE"/>
          </a:p>
        </c:txPr>
        <c:crossAx val="188158720"/>
        <c:crosses val="max"/>
        <c:auto val="1"/>
        <c:lblAlgn val="ctr"/>
        <c:lblOffset val="100"/>
        <c:noMultiLvlLbl val="0"/>
      </c:catAx>
      <c:valAx>
        <c:axId val="188158720"/>
        <c:scaling>
          <c:orientation val="minMax"/>
        </c:scaling>
        <c:delete val="0"/>
        <c:axPos val="l"/>
        <c:majorGridlines/>
        <c:numFmt formatCode="#,##0_ ;[Red]\-#,##0\ " sourceLinked="1"/>
        <c:majorTickMark val="none"/>
        <c:minorTickMark val="none"/>
        <c:tickLblPos val="nextTo"/>
        <c:txPr>
          <a:bodyPr/>
          <a:lstStyle/>
          <a:p>
            <a:pPr>
              <a:defRPr sz="1000"/>
            </a:pPr>
            <a:endParaRPr lang="de-DE"/>
          </a:p>
        </c:txPr>
        <c:crossAx val="188349440"/>
        <c:crosses val="autoZero"/>
        <c:crossBetween val="between"/>
      </c:valAx>
    </c:plotArea>
    <c:plotVisOnly val="1"/>
    <c:dispBlanksAs val="gap"/>
    <c:showDLblsOverMax val="0"/>
  </c:chart>
  <c:spPr>
    <a:ln>
      <a:solidFill>
        <a:srgbClr val="C00000"/>
      </a:solidFill>
    </a:ln>
  </c:spPr>
  <c:txPr>
    <a:bodyPr/>
    <a:lstStyle/>
    <a:p>
      <a:pPr>
        <a:defRPr b="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Verm&#246;gensverzehr!H1"/><Relationship Id="rId2" Type="http://schemas.openxmlformats.org/officeDocument/2006/relationships/hyperlink" Target="#Verm&#246;gensverzehr!A1"/><Relationship Id="rId1" Type="http://schemas.openxmlformats.org/officeDocument/2006/relationships/hyperlink" Target="https://swisstaxcalculator.estv.admin.ch/#/calculator/capital-payment" TargetMode="External"/><Relationship Id="rId6" Type="http://schemas.openxmlformats.org/officeDocument/2006/relationships/hyperlink" Target="https://www.acor-avs.ch/requerant" TargetMode="External"/><Relationship Id="rId5" Type="http://schemas.openxmlformats.org/officeDocument/2006/relationships/hyperlink" Target="https://sozialversicherungen.admin.ch/de/d/6462/download"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Varianten!B7"/><Relationship Id="rId2" Type="http://schemas.openxmlformats.org/officeDocument/2006/relationships/hyperlink" Target="#Diagramm2!A1"/><Relationship Id="rId1" Type="http://schemas.openxmlformats.org/officeDocument/2006/relationships/hyperlink" Target="#Diagramm1!A1"/><Relationship Id="rId4" Type="http://schemas.openxmlformats.org/officeDocument/2006/relationships/hyperlink" Target="#Rentenberechnung!D2"/></Relationships>
</file>

<file path=xl/drawings/_rels/drawing3.xml.rels><?xml version="1.0" encoding="UTF-8" standalone="yes"?>
<Relationships xmlns="http://schemas.openxmlformats.org/package/2006/relationships"><Relationship Id="rId2" Type="http://schemas.openxmlformats.org/officeDocument/2006/relationships/hyperlink" Target="#Verm&#246;gensverzehr!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hyperlink" Target="#Verm&#246;gensverzehr!H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hyperlink" Target="#Diagramm3!A1"/><Relationship Id="rId1" Type="http://schemas.openxmlformats.org/officeDocument/2006/relationships/hyperlink" Target="#Rentenberechnung!D2"/></Relationships>
</file>

<file path=xl/drawings/_rels/drawing7.xml.rels><?xml version="1.0" encoding="UTF-8" standalone="yes"?>
<Relationships xmlns="http://schemas.openxmlformats.org/package/2006/relationships"><Relationship Id="rId2" Type="http://schemas.openxmlformats.org/officeDocument/2006/relationships/hyperlink" Target="#Varianten!A1"/><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31750</xdr:colOff>
      <xdr:row>66</xdr:row>
      <xdr:rowOff>76200</xdr:rowOff>
    </xdr:from>
    <xdr:to>
      <xdr:col>8</xdr:col>
      <xdr:colOff>0</xdr:colOff>
      <xdr:row>74</xdr:row>
      <xdr:rowOff>31750</xdr:rowOff>
    </xdr:to>
    <xdr:sp macro="" textlink="" fLocksText="0">
      <xdr:nvSpPr>
        <xdr:cNvPr id="4" name="Textfeld 3">
          <a:extLst>
            <a:ext uri="{FF2B5EF4-FFF2-40B4-BE49-F238E27FC236}">
              <a16:creationId xmlns:a16="http://schemas.microsoft.com/office/drawing/2014/main" id="{00000000-0008-0000-0000-000004000000}"/>
            </a:ext>
          </a:extLst>
        </xdr:cNvPr>
        <xdr:cNvSpPr txBox="1"/>
      </xdr:nvSpPr>
      <xdr:spPr>
        <a:xfrm>
          <a:off x="31750" y="11948160"/>
          <a:ext cx="9272270" cy="1388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CH" sz="1000">
            <a:latin typeface="Arial" pitchFamily="34" charset="0"/>
            <a:cs typeface="Arial" pitchFamily="34" charset="0"/>
          </a:endParaRPr>
        </a:p>
      </xdr:txBody>
    </xdr:sp>
    <xdr:clientData/>
  </xdr:twoCellAnchor>
  <xdr:twoCellAnchor>
    <xdr:from>
      <xdr:col>6</xdr:col>
      <xdr:colOff>6350</xdr:colOff>
      <xdr:row>22</xdr:row>
      <xdr:rowOff>0</xdr:rowOff>
    </xdr:from>
    <xdr:to>
      <xdr:col>6</xdr:col>
      <xdr:colOff>576580</xdr:colOff>
      <xdr:row>23</xdr:row>
      <xdr:rowOff>3900</xdr:rowOff>
    </xdr:to>
    <xdr:sp macro="" textlink="">
      <xdr:nvSpPr>
        <xdr:cNvPr id="5" name="Rechteck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7771130" y="4046220"/>
          <a:ext cx="570230" cy="194400"/>
        </a:xfrm>
        <a:prstGeom prst="rect">
          <a:avLst/>
        </a:prstGeom>
        <a:solidFill>
          <a:srgbClr val="CCFFCC"/>
        </a:solidFill>
        <a:ln w="6350">
          <a:solidFill>
            <a:schemeClr val="tx1"/>
          </a:solidFill>
        </a:ln>
        <a:effectLst/>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de-CH" sz="1100" b="1">
              <a:solidFill>
                <a:srgbClr val="FF0000"/>
              </a:solidFill>
              <a:latin typeface="Arial" pitchFamily="34" charset="0"/>
              <a:cs typeface="Arial" pitchFamily="34" charset="0"/>
            </a:rPr>
            <a:t>Link</a:t>
          </a:r>
        </a:p>
      </xdr:txBody>
    </xdr:sp>
    <xdr:clientData/>
  </xdr:twoCellAnchor>
  <xdr:twoCellAnchor>
    <xdr:from>
      <xdr:col>6</xdr:col>
      <xdr:colOff>6350</xdr:colOff>
      <xdr:row>33</xdr:row>
      <xdr:rowOff>184150</xdr:rowOff>
    </xdr:from>
    <xdr:to>
      <xdr:col>6</xdr:col>
      <xdr:colOff>576580</xdr:colOff>
      <xdr:row>34</xdr:row>
      <xdr:rowOff>188050</xdr:rowOff>
    </xdr:to>
    <xdr:sp macro="" textlink="">
      <xdr:nvSpPr>
        <xdr:cNvPr id="7" name="Rechteck 6" descr="Kapitalsteuer bei Auszahlung">
          <a:hlinkClick xmlns:r="http://schemas.openxmlformats.org/officeDocument/2006/relationships" r:id="rId1"/>
          <a:extLst>
            <a:ext uri="{FF2B5EF4-FFF2-40B4-BE49-F238E27FC236}">
              <a16:creationId xmlns:a16="http://schemas.microsoft.com/office/drawing/2014/main" id="{00000000-0008-0000-0000-000007000000}"/>
            </a:ext>
          </a:extLst>
        </xdr:cNvPr>
        <xdr:cNvSpPr/>
      </xdr:nvSpPr>
      <xdr:spPr>
        <a:xfrm>
          <a:off x="7771130" y="6074410"/>
          <a:ext cx="570230" cy="194400"/>
        </a:xfrm>
        <a:prstGeom prst="rect">
          <a:avLst/>
        </a:prstGeom>
        <a:solidFill>
          <a:srgbClr val="CCFFCC"/>
        </a:solidFill>
        <a:ln w="6350">
          <a:solidFill>
            <a:schemeClr val="tx1"/>
          </a:solidFill>
        </a:ln>
        <a:effectLst/>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de-CH" sz="1000" b="1" baseline="0">
              <a:solidFill>
                <a:srgbClr val="FF0000"/>
              </a:solidFill>
              <a:latin typeface="Arial" pitchFamily="34" charset="0"/>
              <a:cs typeface="Arial" pitchFamily="34" charset="0"/>
            </a:rPr>
            <a:t>Link</a:t>
          </a:r>
        </a:p>
      </xdr:txBody>
    </xdr:sp>
    <xdr:clientData/>
  </xdr:twoCellAnchor>
  <xdr:twoCellAnchor>
    <xdr:from>
      <xdr:col>6</xdr:col>
      <xdr:colOff>587375</xdr:colOff>
      <xdr:row>50</xdr:row>
      <xdr:rowOff>3175</xdr:rowOff>
    </xdr:from>
    <xdr:to>
      <xdr:col>7</xdr:col>
      <xdr:colOff>974725</xdr:colOff>
      <xdr:row>52</xdr:row>
      <xdr:rowOff>42225</xdr:rowOff>
    </xdr:to>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8429625" y="8791575"/>
          <a:ext cx="977900" cy="223200"/>
        </a:xfrm>
        <a:prstGeom prst="rect">
          <a:avLst/>
        </a:prstGeom>
        <a:ln w="6350"/>
        <a:effectLst/>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de-CH" sz="900">
              <a:latin typeface="Arial" pitchFamily="34" charset="0"/>
              <a:cs typeface="Arial" pitchFamily="34" charset="0"/>
            </a:rPr>
            <a:t>Tabelle</a:t>
          </a:r>
          <a:r>
            <a:rPr lang="de-CH" sz="1000">
              <a:latin typeface="Arial" pitchFamily="34" charset="0"/>
              <a:cs typeface="Arial" pitchFamily="34" charset="0"/>
            </a:rPr>
            <a:t> /</a:t>
          </a:r>
          <a:r>
            <a:rPr lang="de-CH" sz="900">
              <a:latin typeface="Arial" pitchFamily="34" charset="0"/>
              <a:cs typeface="Arial" pitchFamily="34" charset="0"/>
            </a:rPr>
            <a:t>Grafik</a:t>
          </a:r>
        </a:p>
      </xdr:txBody>
    </xdr:sp>
    <xdr:clientData/>
  </xdr:twoCellAnchor>
  <xdr:oneCellAnchor>
    <xdr:from>
      <xdr:col>9</xdr:col>
      <xdr:colOff>0</xdr:colOff>
      <xdr:row>56</xdr:row>
      <xdr:rowOff>152400</xdr:rowOff>
    </xdr:from>
    <xdr:ext cx="184731" cy="254044"/>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10248900" y="9982200"/>
          <a:ext cx="184731" cy="254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twoCellAnchor>
    <xdr:from>
      <xdr:col>6</xdr:col>
      <xdr:colOff>587375</xdr:colOff>
      <xdr:row>63</xdr:row>
      <xdr:rowOff>6350</xdr:rowOff>
    </xdr:from>
    <xdr:to>
      <xdr:col>7</xdr:col>
      <xdr:colOff>974725</xdr:colOff>
      <xdr:row>65</xdr:row>
      <xdr:rowOff>44450</xdr:rowOff>
    </xdr:to>
    <xdr:sp macro="" textlink="">
      <xdr:nvSpPr>
        <xdr:cNvPr id="11" name="Rechteck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8429625" y="11068050"/>
          <a:ext cx="977900" cy="222250"/>
        </a:xfrm>
        <a:prstGeom prst="rect">
          <a:avLst/>
        </a:prstGeom>
        <a:ln w="6350"/>
        <a:effectLst/>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de-CH" sz="900">
              <a:latin typeface="Arial" pitchFamily="34" charset="0"/>
              <a:cs typeface="Arial" pitchFamily="34" charset="0"/>
            </a:rPr>
            <a:t>Tabelle</a:t>
          </a:r>
          <a:r>
            <a:rPr lang="de-CH" sz="1000">
              <a:latin typeface="Arial" pitchFamily="34" charset="0"/>
              <a:cs typeface="Arial" pitchFamily="34" charset="0"/>
            </a:rPr>
            <a:t> /</a:t>
          </a:r>
          <a:r>
            <a:rPr lang="de-CH" sz="900">
              <a:latin typeface="Arial" pitchFamily="34" charset="0"/>
              <a:cs typeface="Arial" pitchFamily="34" charset="0"/>
            </a:rPr>
            <a:t>Grafik</a:t>
          </a:r>
        </a:p>
      </xdr:txBody>
    </xdr:sp>
    <xdr:clientData/>
  </xdr:twoCellAnchor>
  <xdr:twoCellAnchor editAs="oneCell">
    <xdr:from>
      <xdr:col>0</xdr:col>
      <xdr:colOff>0</xdr:colOff>
      <xdr:row>1</xdr:row>
      <xdr:rowOff>0</xdr:rowOff>
    </xdr:from>
    <xdr:to>
      <xdr:col>1</xdr:col>
      <xdr:colOff>1760040</xdr:colOff>
      <xdr:row>2</xdr:row>
      <xdr:rowOff>272240</xdr:rowOff>
    </xdr:to>
    <xdr:pic>
      <xdr:nvPicPr>
        <xdr:cNvPr id="3" name="Grafik 2">
          <a:extLst>
            <a:ext uri="{FF2B5EF4-FFF2-40B4-BE49-F238E27FC236}">
              <a16:creationId xmlns:a16="http://schemas.microsoft.com/office/drawing/2014/main" id="{9DF14E88-F34F-412D-87F6-7C19AB548953}"/>
            </a:ext>
          </a:extLst>
        </xdr:cNvPr>
        <xdr:cNvPicPr>
          <a:picLocks noChangeAspect="1"/>
        </xdr:cNvPicPr>
      </xdr:nvPicPr>
      <xdr:blipFill>
        <a:blip xmlns:r="http://schemas.openxmlformats.org/officeDocument/2006/relationships" r:embed="rId4"/>
        <a:stretch>
          <a:fillRect/>
        </a:stretch>
      </xdr:blipFill>
      <xdr:spPr>
        <a:xfrm>
          <a:off x="0" y="38100"/>
          <a:ext cx="1897200" cy="630380"/>
        </a:xfrm>
        <a:prstGeom prst="rect">
          <a:avLst/>
        </a:prstGeom>
      </xdr:spPr>
    </xdr:pic>
    <xdr:clientData/>
  </xdr:twoCellAnchor>
  <xdr:oneCellAnchor>
    <xdr:from>
      <xdr:col>6</xdr:col>
      <xdr:colOff>7620</xdr:colOff>
      <xdr:row>40</xdr:row>
      <xdr:rowOff>0</xdr:rowOff>
    </xdr:from>
    <xdr:ext cx="570230" cy="190800"/>
    <xdr:sp macro="" textlink="">
      <xdr:nvSpPr>
        <xdr:cNvPr id="10" name="Rechteck 9">
          <a:hlinkClick xmlns:r="http://schemas.openxmlformats.org/officeDocument/2006/relationships" r:id="rId5"/>
          <a:extLst>
            <a:ext uri="{FF2B5EF4-FFF2-40B4-BE49-F238E27FC236}">
              <a16:creationId xmlns:a16="http://schemas.microsoft.com/office/drawing/2014/main" id="{60E4FED4-1653-4B7F-94C1-4109C94FDC06}"/>
            </a:ext>
          </a:extLst>
        </xdr:cNvPr>
        <xdr:cNvSpPr/>
      </xdr:nvSpPr>
      <xdr:spPr>
        <a:xfrm>
          <a:off x="7772400" y="7269480"/>
          <a:ext cx="570230" cy="190800"/>
        </a:xfrm>
        <a:prstGeom prst="rect">
          <a:avLst/>
        </a:prstGeom>
        <a:solidFill>
          <a:srgbClr val="CCFFCC"/>
        </a:solidFill>
        <a:ln w="6350">
          <a:solidFill>
            <a:schemeClr val="tx1"/>
          </a:solidFill>
        </a:ln>
        <a:effectLst/>
      </xdr:spPr>
      <xdr:style>
        <a:lnRef idx="1">
          <a:schemeClr val="dk1"/>
        </a:lnRef>
        <a:fillRef idx="2">
          <a:schemeClr val="dk1"/>
        </a:fillRef>
        <a:effectRef idx="1">
          <a:schemeClr val="dk1"/>
        </a:effectRef>
        <a:fontRef idx="minor">
          <a:schemeClr val="dk1"/>
        </a:fontRef>
      </xdr:style>
      <xdr:txBody>
        <a:bodyPr vertOverflow="clip" wrap="none" lIns="46800" rIns="46800" rtlCol="0" anchor="ctr">
          <a:noAutofit/>
        </a:bodyPr>
        <a:lstStyle/>
        <a:p>
          <a:pPr algn="ctr"/>
          <a:r>
            <a:rPr lang="de-CH" sz="900" b="1">
              <a:solidFill>
                <a:srgbClr val="FF0000"/>
              </a:solidFill>
              <a:latin typeface="Arial" pitchFamily="34" charset="0"/>
              <a:cs typeface="Arial" pitchFamily="34" charset="0"/>
            </a:rPr>
            <a:t>Skala</a:t>
          </a:r>
          <a:r>
            <a:rPr lang="de-CH" sz="900" b="1" baseline="0">
              <a:solidFill>
                <a:srgbClr val="FF0000"/>
              </a:solidFill>
              <a:latin typeface="Arial" pitchFamily="34" charset="0"/>
              <a:cs typeface="Arial" pitchFamily="34" charset="0"/>
            </a:rPr>
            <a:t> 44</a:t>
          </a:r>
          <a:endParaRPr lang="de-CH" sz="900" b="1">
            <a:solidFill>
              <a:srgbClr val="FF0000"/>
            </a:solidFill>
            <a:latin typeface="Arial" pitchFamily="34" charset="0"/>
            <a:cs typeface="Arial" pitchFamily="34" charset="0"/>
          </a:endParaRPr>
        </a:p>
      </xdr:txBody>
    </xdr:sp>
    <xdr:clientData/>
  </xdr:oneCellAnchor>
  <xdr:oneCellAnchor>
    <xdr:from>
      <xdr:col>5</xdr:col>
      <xdr:colOff>58457</xdr:colOff>
      <xdr:row>40</xdr:row>
      <xdr:rowOff>402</xdr:rowOff>
    </xdr:from>
    <xdr:ext cx="568800" cy="190800"/>
    <xdr:sp macro="" textlink="">
      <xdr:nvSpPr>
        <xdr:cNvPr id="6" name="Rechteck 5">
          <a:hlinkClick xmlns:r="http://schemas.openxmlformats.org/officeDocument/2006/relationships" r:id="rId6"/>
          <a:extLst>
            <a:ext uri="{FF2B5EF4-FFF2-40B4-BE49-F238E27FC236}">
              <a16:creationId xmlns:a16="http://schemas.microsoft.com/office/drawing/2014/main" id="{BA8DF1F7-B380-4555-869A-DD75FE701576}"/>
            </a:ext>
          </a:extLst>
        </xdr:cNvPr>
        <xdr:cNvSpPr/>
      </xdr:nvSpPr>
      <xdr:spPr>
        <a:xfrm>
          <a:off x="7114577" y="7269882"/>
          <a:ext cx="568800" cy="190800"/>
        </a:xfrm>
        <a:prstGeom prst="rect">
          <a:avLst/>
        </a:prstGeom>
        <a:solidFill>
          <a:srgbClr val="CCFFCC"/>
        </a:solidFill>
        <a:ln w="6350">
          <a:solidFill>
            <a:schemeClr val="tx1"/>
          </a:solidFill>
        </a:ln>
        <a:effectLst/>
      </xdr:spPr>
      <xdr:style>
        <a:lnRef idx="1">
          <a:schemeClr val="dk1"/>
        </a:lnRef>
        <a:fillRef idx="2">
          <a:schemeClr val="dk1"/>
        </a:fillRef>
        <a:effectRef idx="1">
          <a:schemeClr val="dk1"/>
        </a:effectRef>
        <a:fontRef idx="minor">
          <a:schemeClr val="dk1"/>
        </a:fontRef>
      </xdr:style>
      <xdr:txBody>
        <a:bodyPr vertOverflow="clip" wrap="none" lIns="46800" rIns="46800" rtlCol="0" anchor="ctr">
          <a:noAutofit/>
        </a:bodyPr>
        <a:lstStyle/>
        <a:p>
          <a:pPr algn="ctr"/>
          <a:r>
            <a:rPr lang="de-CH" sz="1000" b="1">
              <a:solidFill>
                <a:srgbClr val="FF0000"/>
              </a:solidFill>
              <a:latin typeface="Arial" pitchFamily="34" charset="0"/>
              <a:cs typeface="Arial" pitchFamily="34" charset="0"/>
            </a:rPr>
            <a:t>AHV</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22860</xdr:colOff>
      <xdr:row>34</xdr:row>
      <xdr:rowOff>30480</xdr:rowOff>
    </xdr:from>
    <xdr:to>
      <xdr:col>5</xdr:col>
      <xdr:colOff>396240</xdr:colOff>
      <xdr:row>34</xdr:row>
      <xdr:rowOff>670560</xdr:rowOff>
    </xdr:to>
    <xdr:sp macro="" textlink="">
      <xdr:nvSpPr>
        <xdr:cNvPr id="6" name="Pfeil nach rechts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2743200" y="8382000"/>
          <a:ext cx="1257300" cy="640080"/>
        </a:xfrm>
        <a:prstGeom prst="rightArrow">
          <a:avLst/>
        </a:prstGeom>
        <a:solidFill>
          <a:srgbClr val="548123"/>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lang="de-CH" sz="1100" baseline="0">
              <a:solidFill>
                <a:sysClr val="windowText" lastClr="000000"/>
              </a:solidFill>
              <a:latin typeface="Arial" pitchFamily="34" charset="0"/>
            </a:rPr>
            <a:t>Diagramm</a:t>
          </a:r>
          <a:r>
            <a:rPr lang="de-CH" sz="1100">
              <a:solidFill>
                <a:sysClr val="windowText" lastClr="000000"/>
              </a:solidFill>
              <a:latin typeface="Arial" pitchFamily="34" charset="0"/>
            </a:rPr>
            <a:t> 1</a:t>
          </a:r>
        </a:p>
      </xdr:txBody>
    </xdr:sp>
    <xdr:clientData/>
  </xdr:twoCellAnchor>
  <xdr:twoCellAnchor>
    <xdr:from>
      <xdr:col>7</xdr:col>
      <xdr:colOff>243840</xdr:colOff>
      <xdr:row>34</xdr:row>
      <xdr:rowOff>38100</xdr:rowOff>
    </xdr:from>
    <xdr:to>
      <xdr:col>9</xdr:col>
      <xdr:colOff>190500</xdr:colOff>
      <xdr:row>34</xdr:row>
      <xdr:rowOff>678180</xdr:rowOff>
    </xdr:to>
    <xdr:sp macro="" textlink="">
      <xdr:nvSpPr>
        <xdr:cNvPr id="7" name="Pfeil nach rechts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4937760" y="8389620"/>
          <a:ext cx="1257300" cy="640080"/>
        </a:xfrm>
        <a:prstGeom prst="rightArrow">
          <a:avLst/>
        </a:prstGeom>
        <a:solidFill>
          <a:schemeClr val="accent6">
            <a:lumMod val="60000"/>
            <a:lumOff val="4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lang="de-CH" sz="1100" baseline="0">
              <a:solidFill>
                <a:sysClr val="windowText" lastClr="000000"/>
              </a:solidFill>
              <a:latin typeface="Arial" pitchFamily="34" charset="0"/>
            </a:rPr>
            <a:t>Diagramm</a:t>
          </a:r>
          <a:r>
            <a:rPr lang="de-CH" sz="1100">
              <a:solidFill>
                <a:sysClr val="windowText" lastClr="000000"/>
              </a:solidFill>
              <a:latin typeface="Arial" pitchFamily="34" charset="0"/>
            </a:rPr>
            <a:t> 2</a:t>
          </a:r>
        </a:p>
      </xdr:txBody>
    </xdr:sp>
    <xdr:clientData/>
  </xdr:twoCellAnchor>
  <xdr:twoCellAnchor>
    <xdr:from>
      <xdr:col>10</xdr:col>
      <xdr:colOff>693420</xdr:colOff>
      <xdr:row>34</xdr:row>
      <xdr:rowOff>53340</xdr:rowOff>
    </xdr:from>
    <xdr:to>
      <xdr:col>12</xdr:col>
      <xdr:colOff>259080</xdr:colOff>
      <xdr:row>34</xdr:row>
      <xdr:rowOff>693420</xdr:rowOff>
    </xdr:to>
    <xdr:sp macro="" textlink="">
      <xdr:nvSpPr>
        <xdr:cNvPr id="8" name="Pfeil nach rechts 7">
          <a:hlinkClick xmlns:r="http://schemas.openxmlformats.org/officeDocument/2006/relationships" r:id="rId3"/>
          <a:extLst>
            <a:ext uri="{FF2B5EF4-FFF2-40B4-BE49-F238E27FC236}">
              <a16:creationId xmlns:a16="http://schemas.microsoft.com/office/drawing/2014/main" id="{00000000-0008-0000-0100-000008000000}"/>
            </a:ext>
          </a:extLst>
        </xdr:cNvPr>
        <xdr:cNvSpPr/>
      </xdr:nvSpPr>
      <xdr:spPr>
        <a:xfrm>
          <a:off x="7299960" y="8404860"/>
          <a:ext cx="1257300" cy="640080"/>
        </a:xfrm>
        <a:prstGeom prst="rightArrow">
          <a:avLst/>
        </a:prstGeom>
        <a:solidFill>
          <a:srgbClr val="AD1F1F"/>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lang="de-CH" sz="1100" baseline="0">
              <a:solidFill>
                <a:sysClr val="windowText" lastClr="000000"/>
              </a:solidFill>
              <a:latin typeface="Arial" pitchFamily="34" charset="0"/>
            </a:rPr>
            <a:t>Varianten</a:t>
          </a:r>
          <a:endParaRPr lang="de-CH" sz="1100">
            <a:solidFill>
              <a:sysClr val="windowText" lastClr="000000"/>
            </a:solidFill>
            <a:latin typeface="Arial" pitchFamily="34" charset="0"/>
          </a:endParaRPr>
        </a:p>
      </xdr:txBody>
    </xdr:sp>
    <xdr:clientData/>
  </xdr:twoCellAnchor>
  <xdr:twoCellAnchor>
    <xdr:from>
      <xdr:col>1</xdr:col>
      <xdr:colOff>152400</xdr:colOff>
      <xdr:row>34</xdr:row>
      <xdr:rowOff>53340</xdr:rowOff>
    </xdr:from>
    <xdr:to>
      <xdr:col>2</xdr:col>
      <xdr:colOff>601080</xdr:colOff>
      <xdr:row>34</xdr:row>
      <xdr:rowOff>694140</xdr:rowOff>
    </xdr:to>
    <xdr:sp macro="" textlink="">
      <xdr:nvSpPr>
        <xdr:cNvPr id="9" name="Pfeil nach links 8">
          <a:hlinkClick xmlns:r="http://schemas.openxmlformats.org/officeDocument/2006/relationships" r:id="rId4"/>
          <a:extLst>
            <a:ext uri="{FF2B5EF4-FFF2-40B4-BE49-F238E27FC236}">
              <a16:creationId xmlns:a16="http://schemas.microsoft.com/office/drawing/2014/main" id="{00000000-0008-0000-0100-000009000000}"/>
            </a:ext>
          </a:extLst>
        </xdr:cNvPr>
        <xdr:cNvSpPr/>
      </xdr:nvSpPr>
      <xdr:spPr>
        <a:xfrm>
          <a:off x="655320" y="8404860"/>
          <a:ext cx="1256400" cy="640800"/>
        </a:xfrm>
        <a:prstGeom prst="leftArrow">
          <a:avLst/>
        </a:prstGeom>
        <a:solidFill>
          <a:srgbClr val="FF66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100">
              <a:solidFill>
                <a:schemeClr val="tx1"/>
              </a:solidFill>
              <a:latin typeface="Arial" pitchFamily="34" charset="0"/>
              <a:cs typeface="Arial" pitchFamily="34" charset="0"/>
            </a:rPr>
            <a:t>zurück </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798830" y="478791"/>
    <xdr:ext cx="7962900" cy="3213100"/>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44450</xdr:colOff>
      <xdr:row>0</xdr:row>
      <xdr:rowOff>120650</xdr:rowOff>
    </xdr:from>
    <xdr:to>
      <xdr:col>1</xdr:col>
      <xdr:colOff>6350</xdr:colOff>
      <xdr:row>1</xdr:row>
      <xdr:rowOff>146050</xdr:rowOff>
    </xdr:to>
    <xdr:sp macro="" textlink="">
      <xdr:nvSpPr>
        <xdr:cNvPr id="3" name="Rechteck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44450" y="120650"/>
          <a:ext cx="768350" cy="22225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100" b="1">
              <a:solidFill>
                <a:srgbClr val="FF0000"/>
              </a:solidFill>
              <a:latin typeface="Arial" pitchFamily="34" charset="0"/>
              <a:cs typeface="Arial" pitchFamily="34" charset="0"/>
            </a:rPr>
            <a:t>zurück</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299720" y="551180"/>
    <xdr:ext cx="8031480" cy="3230880"/>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382270</xdr:colOff>
      <xdr:row>22</xdr:row>
      <xdr:rowOff>38100</xdr:rowOff>
    </xdr:from>
    <xdr:to>
      <xdr:col>6</xdr:col>
      <xdr:colOff>90170</xdr:colOff>
      <xdr:row>23</xdr:row>
      <xdr:rowOff>50800</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4185920" y="3568700"/>
          <a:ext cx="5143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a:latin typeface="Arial" pitchFamily="34" charset="0"/>
              <a:cs typeface="Arial" pitchFamily="34" charset="0"/>
            </a:rPr>
            <a:t>Jahre</a:t>
          </a:r>
        </a:p>
      </xdr:txBody>
    </xdr:sp>
    <xdr:clientData/>
  </xdr:twoCellAnchor>
  <xdr:twoCellAnchor>
    <xdr:from>
      <xdr:col>0</xdr:col>
      <xdr:colOff>311150</xdr:colOff>
      <xdr:row>0</xdr:row>
      <xdr:rowOff>101600</xdr:rowOff>
    </xdr:from>
    <xdr:to>
      <xdr:col>1</xdr:col>
      <xdr:colOff>273050</xdr:colOff>
      <xdr:row>1</xdr:row>
      <xdr:rowOff>127000</xdr:rowOff>
    </xdr:to>
    <xdr:sp macro="" textlink="">
      <xdr:nvSpPr>
        <xdr:cNvPr id="4" name="Rechteck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311150" y="101600"/>
          <a:ext cx="768350" cy="222250"/>
        </a:xfrm>
        <a:prstGeom prst="rect">
          <a:avLst/>
        </a:prstGeom>
        <a:solidFill>
          <a:schemeClr val="bg2">
            <a:lumMod val="7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100" b="1">
              <a:solidFill>
                <a:sysClr val="windowText" lastClr="000000"/>
              </a:solidFill>
              <a:latin typeface="Arial" pitchFamily="34" charset="0"/>
              <a:cs typeface="Arial" pitchFamily="34" charset="0"/>
            </a:rPr>
            <a:t>zurück</a:t>
          </a:r>
        </a:p>
      </xdr:txBody>
    </xdr:sp>
    <xdr:clientData fPrintsWithSheet="0"/>
  </xdr:twoCellAnchor>
</xdr:wsDr>
</file>

<file path=xl/drawings/drawing5.xml><?xml version="1.0" encoding="utf-8"?>
<c:userShapes xmlns:c="http://schemas.openxmlformats.org/drawingml/2006/chart">
  <cdr:relSizeAnchor xmlns:cdr="http://schemas.openxmlformats.org/drawingml/2006/chartDrawing">
    <cdr:from>
      <cdr:x>0.05066</cdr:x>
      <cdr:y>0.02536</cdr:y>
    </cdr:from>
    <cdr:to>
      <cdr:x>0.96253</cdr:x>
      <cdr:y>0.11252</cdr:y>
    </cdr:to>
    <cdr:sp macro="" textlink="">
      <cdr:nvSpPr>
        <cdr:cNvPr id="2" name="Textfeld 1"/>
        <cdr:cNvSpPr txBox="1"/>
      </cdr:nvSpPr>
      <cdr:spPr>
        <a:xfrm xmlns:a="http://schemas.openxmlformats.org/drawingml/2006/main">
          <a:off x="463550" y="101614"/>
          <a:ext cx="8343936" cy="3492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CH" sz="1200" b="1">
              <a:latin typeface="Arial" pitchFamily="34" charset="0"/>
              <a:cs typeface="Arial" pitchFamily="34" charset="0"/>
            </a:rPr>
            <a:t>Vermögensverlauf aus</a:t>
          </a:r>
          <a:r>
            <a:rPr lang="de-CH" sz="1200" b="1" baseline="0">
              <a:latin typeface="Arial" pitchFamily="34" charset="0"/>
              <a:cs typeface="Arial" pitchFamily="34" charset="0"/>
            </a:rPr>
            <a:t> Rentenberechung bei Kapitalbezug und Mix aus Kapital und Rente</a:t>
          </a:r>
          <a:endParaRPr lang="de-CH" sz="1200" b="1">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11</xdr:col>
      <xdr:colOff>0</xdr:colOff>
      <xdr:row>0</xdr:row>
      <xdr:rowOff>25400</xdr:rowOff>
    </xdr:from>
    <xdr:to>
      <xdr:col>11</xdr:col>
      <xdr:colOff>768350</xdr:colOff>
      <xdr:row>0</xdr:row>
      <xdr:rowOff>247650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401050" y="25400"/>
          <a:ext cx="768350" cy="22225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100" b="1">
              <a:solidFill>
                <a:sysClr val="windowText" lastClr="000000"/>
              </a:solidFill>
              <a:latin typeface="Arial" pitchFamily="34" charset="0"/>
              <a:cs typeface="Arial" pitchFamily="34" charset="0"/>
            </a:rPr>
            <a:t>zurück</a:t>
          </a:r>
        </a:p>
      </xdr:txBody>
    </xdr:sp>
    <xdr:clientData/>
  </xdr:twoCellAnchor>
  <xdr:twoCellAnchor>
    <xdr:from>
      <xdr:col>9</xdr:col>
      <xdr:colOff>596900</xdr:colOff>
      <xdr:row>0</xdr:row>
      <xdr:rowOff>25400</xdr:rowOff>
    </xdr:from>
    <xdr:to>
      <xdr:col>10</xdr:col>
      <xdr:colOff>603250</xdr:colOff>
      <xdr:row>0</xdr:row>
      <xdr:rowOff>247650</xdr:rowOff>
    </xdr:to>
    <xdr:sp macro="" textlink="">
      <xdr:nvSpPr>
        <xdr:cNvPr id="3" name="Rechteck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7372350" y="25400"/>
          <a:ext cx="819150" cy="22225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000" b="1">
              <a:solidFill>
                <a:sysClr val="windowText" lastClr="000000"/>
              </a:solidFill>
              <a:latin typeface="Arial" pitchFamily="34" charset="0"/>
              <a:cs typeface="Arial" pitchFamily="34" charset="0"/>
            </a:rPr>
            <a:t>Diagramm</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113030</xdr:colOff>
      <xdr:row>3</xdr:row>
      <xdr:rowOff>53340</xdr:rowOff>
    </xdr:from>
    <xdr:to>
      <xdr:col>11</xdr:col>
      <xdr:colOff>181610</xdr:colOff>
      <xdr:row>23</xdr:row>
      <xdr:rowOff>149860</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76200</xdr:rowOff>
    </xdr:from>
    <xdr:to>
      <xdr:col>1</xdr:col>
      <xdr:colOff>44450</xdr:colOff>
      <xdr:row>1</xdr:row>
      <xdr:rowOff>101600</xdr:rowOff>
    </xdr:to>
    <xdr:sp macro="" textlink="">
      <xdr:nvSpPr>
        <xdr:cNvPr id="4" name="Rechteck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38100" y="76200"/>
          <a:ext cx="768350" cy="22225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CH" sz="1100" b="1">
              <a:solidFill>
                <a:sysClr val="windowText" lastClr="000000"/>
              </a:solidFill>
              <a:latin typeface="Arial" pitchFamily="34" charset="0"/>
              <a:cs typeface="Arial" pitchFamily="34" charset="0"/>
            </a:rPr>
            <a:t>zurück</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0.48808</cdr:x>
      <cdr:y>0.88725</cdr:y>
    </cdr:from>
    <cdr:to>
      <cdr:x>0.55481</cdr:x>
      <cdr:y>0.95823</cdr:y>
    </cdr:to>
    <cdr:sp macro="" textlink="">
      <cdr:nvSpPr>
        <cdr:cNvPr id="3" name="Textfeld 2"/>
        <cdr:cNvSpPr txBox="1"/>
      </cdr:nvSpPr>
      <cdr:spPr>
        <a:xfrm xmlns:a="http://schemas.openxmlformats.org/drawingml/2006/main">
          <a:off x="3901440" y="3048000"/>
          <a:ext cx="53340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latin typeface="Arial" pitchFamily="34" charset="0"/>
              <a:cs typeface="Arial" pitchFamily="34" charset="0"/>
            </a:rPr>
            <a:t>Jahre</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177800</xdr:colOff>
      <xdr:row>1</xdr:row>
      <xdr:rowOff>0</xdr:rowOff>
    </xdr:from>
    <xdr:to>
      <xdr:col>7</xdr:col>
      <xdr:colOff>609600</xdr:colOff>
      <xdr:row>54</xdr:row>
      <xdr:rowOff>146050</xdr:rowOff>
    </xdr:to>
    <xdr:sp macro="" textlink="" fLocksText="0">
      <xdr:nvSpPr>
        <xdr:cNvPr id="2" name="Textfeld 1">
          <a:extLst>
            <a:ext uri="{FF2B5EF4-FFF2-40B4-BE49-F238E27FC236}">
              <a16:creationId xmlns:a16="http://schemas.microsoft.com/office/drawing/2014/main" id="{00000000-0008-0000-0600-000002000000}"/>
            </a:ext>
          </a:extLst>
        </xdr:cNvPr>
        <xdr:cNvSpPr txBox="1"/>
      </xdr:nvSpPr>
      <xdr:spPr>
        <a:xfrm>
          <a:off x="177800" y="158750"/>
          <a:ext cx="5765800" cy="855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200" b="1">
              <a:latin typeface="Calibri" pitchFamily="34" charset="0"/>
              <a:cs typeface="Calibri" pitchFamily="34" charset="0"/>
            </a:rPr>
            <a:t>Anmerkungen zu dieser Rentenberechnung:</a:t>
          </a:r>
        </a:p>
        <a:p>
          <a:endParaRPr lang="de-CH" sz="1200" b="1">
            <a:latin typeface="Calibri" pitchFamily="34" charset="0"/>
            <a:cs typeface="Calibri" pitchFamily="34" charset="0"/>
          </a:endParaRPr>
        </a:p>
        <a:p>
          <a:r>
            <a:rPr lang="de-CH" sz="1100" b="0">
              <a:latin typeface="Calibri" pitchFamily="34" charset="0"/>
              <a:cs typeface="Calibri" pitchFamily="34" charset="0"/>
            </a:rPr>
            <a:t>1.</a:t>
          </a:r>
          <a:r>
            <a:rPr lang="de-CH" sz="1100" b="0" baseline="0">
              <a:latin typeface="Calibri" pitchFamily="34" charset="0"/>
              <a:cs typeface="Calibri" pitchFamily="34" charset="0"/>
            </a:rPr>
            <a:t> </a:t>
          </a:r>
          <a:endParaRPr lang="de-CH" sz="1100" b="0">
            <a:latin typeface="Calibri" pitchFamily="34" charset="0"/>
            <a:cs typeface="Calibri" pitchFamily="34" charset="0"/>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Vorsorgerechner\Zinsrechner%20Vers.%20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Details"/>
      <sheetName val="Kredit mit Sondertilgung"/>
      <sheetName val="Ko.Rente"/>
      <sheetName val="Rentenberechnung"/>
      <sheetName val="Rend.Eink.PK"/>
      <sheetName val="Rückzahlung Hypothek"/>
      <sheetName val="Formeln"/>
      <sheetName val="Dialog1"/>
      <sheetName val="Kontrolle"/>
    </sheetNames>
    <sheetDataSet>
      <sheetData sheetId="0" refreshError="1"/>
      <sheetData sheetId="1" refreshError="1"/>
      <sheetData sheetId="2">
        <row r="11">
          <cell r="D11" t="str">
            <v/>
          </cell>
        </row>
        <row r="18">
          <cell r="A18" t="str">
            <v/>
          </cell>
          <cell r="C18" t="str">
            <v/>
          </cell>
          <cell r="D18" t="str">
            <v/>
          </cell>
          <cell r="E18" t="str">
            <v/>
          </cell>
          <cell r="F18" t="str">
            <v/>
          </cell>
          <cell r="G18" t="str">
            <v/>
          </cell>
          <cell r="H18" t="str">
            <v/>
          </cell>
          <cell r="I18" t="str">
            <v/>
          </cell>
        </row>
        <row r="19">
          <cell r="A19" t="str">
            <v/>
          </cell>
          <cell r="C19" t="str">
            <v/>
          </cell>
          <cell r="D19" t="str">
            <v/>
          </cell>
          <cell r="E19" t="str">
            <v/>
          </cell>
          <cell r="F19" t="str">
            <v/>
          </cell>
          <cell r="G19" t="str">
            <v/>
          </cell>
          <cell r="H19" t="str">
            <v/>
          </cell>
          <cell r="I19" t="str">
            <v/>
          </cell>
        </row>
        <row r="20">
          <cell r="A20" t="str">
            <v/>
          </cell>
          <cell r="C20" t="str">
            <v/>
          </cell>
          <cell r="D20" t="str">
            <v/>
          </cell>
          <cell r="E20" t="str">
            <v/>
          </cell>
          <cell r="F20" t="str">
            <v/>
          </cell>
          <cell r="G20" t="str">
            <v/>
          </cell>
          <cell r="H20" t="str">
            <v/>
          </cell>
          <cell r="I20" t="str">
            <v/>
          </cell>
        </row>
        <row r="21">
          <cell r="A21" t="str">
            <v/>
          </cell>
          <cell r="C21" t="str">
            <v/>
          </cell>
          <cell r="D21" t="str">
            <v/>
          </cell>
          <cell r="E21" t="str">
            <v/>
          </cell>
          <cell r="F21" t="str">
            <v/>
          </cell>
          <cell r="G21" t="str">
            <v/>
          </cell>
          <cell r="H21" t="str">
            <v/>
          </cell>
          <cell r="I21" t="str">
            <v/>
          </cell>
        </row>
        <row r="22">
          <cell r="A22" t="str">
            <v/>
          </cell>
          <cell r="C22" t="str">
            <v/>
          </cell>
          <cell r="D22" t="str">
            <v/>
          </cell>
          <cell r="E22" t="str">
            <v/>
          </cell>
          <cell r="F22" t="str">
            <v/>
          </cell>
          <cell r="G22" t="str">
            <v/>
          </cell>
          <cell r="H22" t="str">
            <v/>
          </cell>
          <cell r="I22" t="str">
            <v/>
          </cell>
        </row>
        <row r="23">
          <cell r="A23" t="str">
            <v/>
          </cell>
          <cell r="C23" t="str">
            <v/>
          </cell>
          <cell r="D23" t="str">
            <v/>
          </cell>
          <cell r="E23" t="str">
            <v/>
          </cell>
          <cell r="F23" t="str">
            <v/>
          </cell>
          <cell r="G23" t="str">
            <v/>
          </cell>
          <cell r="H23" t="str">
            <v/>
          </cell>
          <cell r="I23" t="str">
            <v/>
          </cell>
        </row>
        <row r="24">
          <cell r="A24" t="str">
            <v/>
          </cell>
          <cell r="C24" t="str">
            <v/>
          </cell>
          <cell r="D24" t="str">
            <v/>
          </cell>
          <cell r="E24" t="str">
            <v/>
          </cell>
          <cell r="F24" t="str">
            <v/>
          </cell>
          <cell r="G24" t="str">
            <v/>
          </cell>
          <cell r="H24" t="str">
            <v/>
          </cell>
          <cell r="I24" t="str">
            <v/>
          </cell>
        </row>
        <row r="25">
          <cell r="A25" t="str">
            <v/>
          </cell>
          <cell r="C25" t="str">
            <v/>
          </cell>
          <cell r="D25" t="str">
            <v/>
          </cell>
          <cell r="E25" t="str">
            <v/>
          </cell>
          <cell r="F25" t="str">
            <v/>
          </cell>
          <cell r="G25" t="str">
            <v/>
          </cell>
          <cell r="H25" t="str">
            <v/>
          </cell>
          <cell r="I25" t="str">
            <v/>
          </cell>
        </row>
        <row r="26">
          <cell r="A26" t="str">
            <v/>
          </cell>
          <cell r="C26" t="str">
            <v/>
          </cell>
          <cell r="D26" t="str">
            <v/>
          </cell>
          <cell r="E26" t="str">
            <v/>
          </cell>
          <cell r="F26" t="str">
            <v/>
          </cell>
          <cell r="G26" t="str">
            <v/>
          </cell>
          <cell r="H26" t="str">
            <v/>
          </cell>
          <cell r="I26" t="str">
            <v/>
          </cell>
        </row>
        <row r="27">
          <cell r="A27" t="str">
            <v/>
          </cell>
          <cell r="C27" t="str">
            <v/>
          </cell>
          <cell r="D27" t="str">
            <v/>
          </cell>
          <cell r="E27" t="str">
            <v/>
          </cell>
          <cell r="F27" t="str">
            <v/>
          </cell>
          <cell r="G27" t="str">
            <v/>
          </cell>
          <cell r="H27" t="str">
            <v/>
          </cell>
          <cell r="I27" t="str">
            <v/>
          </cell>
        </row>
        <row r="28">
          <cell r="A28" t="str">
            <v/>
          </cell>
          <cell r="C28" t="str">
            <v/>
          </cell>
          <cell r="D28" t="str">
            <v/>
          </cell>
          <cell r="E28" t="str">
            <v/>
          </cell>
          <cell r="F28" t="str">
            <v/>
          </cell>
          <cell r="G28" t="str">
            <v/>
          </cell>
          <cell r="H28" t="str">
            <v/>
          </cell>
          <cell r="I28" t="str">
            <v/>
          </cell>
        </row>
        <row r="29">
          <cell r="A29" t="str">
            <v/>
          </cell>
          <cell r="C29" t="str">
            <v/>
          </cell>
          <cell r="D29" t="str">
            <v/>
          </cell>
          <cell r="E29" t="str">
            <v/>
          </cell>
          <cell r="F29" t="str">
            <v/>
          </cell>
          <cell r="G29" t="str">
            <v/>
          </cell>
          <cell r="H29" t="str">
            <v/>
          </cell>
          <cell r="I29" t="str">
            <v/>
          </cell>
        </row>
        <row r="30">
          <cell r="A30" t="str">
            <v/>
          </cell>
          <cell r="C30" t="str">
            <v/>
          </cell>
          <cell r="D30" t="str">
            <v/>
          </cell>
          <cell r="E30" t="str">
            <v/>
          </cell>
          <cell r="F30" t="str">
            <v/>
          </cell>
          <cell r="G30" t="str">
            <v/>
          </cell>
          <cell r="H30" t="str">
            <v/>
          </cell>
          <cell r="I30" t="str">
            <v/>
          </cell>
        </row>
        <row r="31">
          <cell r="A31" t="str">
            <v/>
          </cell>
          <cell r="C31" t="str">
            <v/>
          </cell>
          <cell r="D31" t="str">
            <v/>
          </cell>
          <cell r="E31" t="str">
            <v/>
          </cell>
          <cell r="F31" t="str">
            <v/>
          </cell>
          <cell r="G31" t="str">
            <v/>
          </cell>
          <cell r="H31" t="str">
            <v/>
          </cell>
          <cell r="I31" t="str">
            <v/>
          </cell>
        </row>
        <row r="32">
          <cell r="A32" t="str">
            <v/>
          </cell>
          <cell r="C32" t="str">
            <v/>
          </cell>
          <cell r="D32" t="str">
            <v/>
          </cell>
          <cell r="E32" t="str">
            <v/>
          </cell>
          <cell r="F32" t="str">
            <v/>
          </cell>
          <cell r="G32" t="str">
            <v/>
          </cell>
          <cell r="H32" t="str">
            <v/>
          </cell>
          <cell r="I32" t="str">
            <v/>
          </cell>
        </row>
        <row r="33">
          <cell r="A33" t="str">
            <v/>
          </cell>
          <cell r="C33" t="str">
            <v/>
          </cell>
          <cell r="D33" t="str">
            <v/>
          </cell>
          <cell r="E33" t="str">
            <v/>
          </cell>
          <cell r="F33" t="str">
            <v/>
          </cell>
          <cell r="G33" t="str">
            <v/>
          </cell>
          <cell r="H33" t="str">
            <v/>
          </cell>
          <cell r="I33" t="str">
            <v/>
          </cell>
        </row>
        <row r="34">
          <cell r="A34" t="str">
            <v/>
          </cell>
          <cell r="C34" t="str">
            <v/>
          </cell>
          <cell r="D34" t="str">
            <v/>
          </cell>
          <cell r="E34" t="str">
            <v/>
          </cell>
          <cell r="F34" t="str">
            <v/>
          </cell>
          <cell r="G34" t="str">
            <v/>
          </cell>
          <cell r="H34" t="str">
            <v/>
          </cell>
          <cell r="I34" t="str">
            <v/>
          </cell>
        </row>
        <row r="35">
          <cell r="A35" t="str">
            <v/>
          </cell>
          <cell r="C35" t="str">
            <v/>
          </cell>
          <cell r="D35" t="str">
            <v/>
          </cell>
          <cell r="E35" t="str">
            <v/>
          </cell>
          <cell r="F35" t="str">
            <v/>
          </cell>
          <cell r="G35" t="str">
            <v/>
          </cell>
          <cell r="H35" t="str">
            <v/>
          </cell>
          <cell r="I35" t="str">
            <v/>
          </cell>
        </row>
        <row r="36">
          <cell r="A36" t="str">
            <v/>
          </cell>
          <cell r="C36" t="str">
            <v/>
          </cell>
          <cell r="D36" t="str">
            <v/>
          </cell>
          <cell r="E36" t="str">
            <v/>
          </cell>
          <cell r="F36" t="str">
            <v/>
          </cell>
          <cell r="G36" t="str">
            <v/>
          </cell>
          <cell r="H36" t="str">
            <v/>
          </cell>
          <cell r="I36" t="str">
            <v/>
          </cell>
        </row>
        <row r="37">
          <cell r="A37" t="str">
            <v/>
          </cell>
          <cell r="C37" t="str">
            <v/>
          </cell>
          <cell r="D37" t="str">
            <v/>
          </cell>
          <cell r="E37" t="str">
            <v/>
          </cell>
          <cell r="F37" t="str">
            <v/>
          </cell>
          <cell r="G37" t="str">
            <v/>
          </cell>
          <cell r="H37" t="str">
            <v/>
          </cell>
          <cell r="I37" t="str">
            <v/>
          </cell>
        </row>
        <row r="38">
          <cell r="A38" t="str">
            <v/>
          </cell>
          <cell r="C38" t="str">
            <v/>
          </cell>
          <cell r="D38" t="str">
            <v/>
          </cell>
          <cell r="E38" t="str">
            <v/>
          </cell>
          <cell r="F38" t="str">
            <v/>
          </cell>
          <cell r="G38" t="str">
            <v/>
          </cell>
          <cell r="H38" t="str">
            <v/>
          </cell>
          <cell r="I38" t="str">
            <v/>
          </cell>
        </row>
        <row r="39">
          <cell r="A39" t="str">
            <v/>
          </cell>
          <cell r="C39" t="str">
            <v/>
          </cell>
          <cell r="D39" t="str">
            <v/>
          </cell>
          <cell r="E39" t="str">
            <v/>
          </cell>
          <cell r="F39" t="str">
            <v/>
          </cell>
          <cell r="G39" t="str">
            <v/>
          </cell>
          <cell r="H39" t="str">
            <v/>
          </cell>
          <cell r="I39" t="str">
            <v/>
          </cell>
        </row>
        <row r="40">
          <cell r="A40" t="str">
            <v/>
          </cell>
          <cell r="C40" t="str">
            <v/>
          </cell>
          <cell r="D40" t="str">
            <v/>
          </cell>
          <cell r="E40" t="str">
            <v/>
          </cell>
          <cell r="F40" t="str">
            <v/>
          </cell>
          <cell r="G40" t="str">
            <v/>
          </cell>
          <cell r="H40" t="str">
            <v/>
          </cell>
          <cell r="I40" t="str">
            <v/>
          </cell>
        </row>
        <row r="41">
          <cell r="A41" t="str">
            <v/>
          </cell>
          <cell r="C41" t="str">
            <v/>
          </cell>
          <cell r="D41" t="str">
            <v/>
          </cell>
          <cell r="E41" t="str">
            <v/>
          </cell>
          <cell r="F41" t="str">
            <v/>
          </cell>
          <cell r="G41" t="str">
            <v/>
          </cell>
          <cell r="H41" t="str">
            <v/>
          </cell>
          <cell r="I41" t="str">
            <v/>
          </cell>
        </row>
        <row r="42">
          <cell r="A42" t="str">
            <v/>
          </cell>
          <cell r="C42" t="str">
            <v/>
          </cell>
          <cell r="D42" t="str">
            <v/>
          </cell>
          <cell r="E42" t="str">
            <v/>
          </cell>
          <cell r="F42" t="str">
            <v/>
          </cell>
          <cell r="G42" t="str">
            <v/>
          </cell>
          <cell r="H42" t="str">
            <v/>
          </cell>
          <cell r="I42" t="str">
            <v/>
          </cell>
        </row>
        <row r="43">
          <cell r="A43" t="str">
            <v/>
          </cell>
          <cell r="C43" t="str">
            <v/>
          </cell>
          <cell r="D43" t="str">
            <v/>
          </cell>
          <cell r="E43" t="str">
            <v/>
          </cell>
          <cell r="F43" t="str">
            <v/>
          </cell>
          <cell r="G43" t="str">
            <v/>
          </cell>
          <cell r="H43" t="str">
            <v/>
          </cell>
          <cell r="I43" t="str">
            <v/>
          </cell>
        </row>
        <row r="44">
          <cell r="A44" t="str">
            <v/>
          </cell>
          <cell r="C44" t="str">
            <v/>
          </cell>
          <cell r="D44" t="str">
            <v/>
          </cell>
          <cell r="E44" t="str">
            <v/>
          </cell>
          <cell r="F44" t="str">
            <v/>
          </cell>
          <cell r="G44" t="str">
            <v/>
          </cell>
          <cell r="H44" t="str">
            <v/>
          </cell>
          <cell r="I44" t="str">
            <v/>
          </cell>
        </row>
        <row r="45">
          <cell r="A45" t="str">
            <v/>
          </cell>
          <cell r="C45" t="str">
            <v/>
          </cell>
          <cell r="D45" t="str">
            <v/>
          </cell>
          <cell r="E45" t="str">
            <v/>
          </cell>
          <cell r="F45" t="str">
            <v/>
          </cell>
          <cell r="G45" t="str">
            <v/>
          </cell>
          <cell r="H45" t="str">
            <v/>
          </cell>
          <cell r="I45" t="str">
            <v/>
          </cell>
        </row>
        <row r="46">
          <cell r="A46" t="str">
            <v/>
          </cell>
          <cell r="C46" t="str">
            <v/>
          </cell>
          <cell r="D46" t="str">
            <v/>
          </cell>
          <cell r="E46" t="str">
            <v/>
          </cell>
          <cell r="F46" t="str">
            <v/>
          </cell>
          <cell r="G46" t="str">
            <v/>
          </cell>
          <cell r="H46" t="str">
            <v/>
          </cell>
          <cell r="I46" t="str">
            <v/>
          </cell>
        </row>
        <row r="47">
          <cell r="A47" t="str">
            <v/>
          </cell>
          <cell r="C47" t="str">
            <v/>
          </cell>
          <cell r="D47" t="str">
            <v/>
          </cell>
          <cell r="E47" t="str">
            <v/>
          </cell>
          <cell r="F47" t="str">
            <v/>
          </cell>
          <cell r="G47" t="str">
            <v/>
          </cell>
          <cell r="H47" t="str">
            <v/>
          </cell>
          <cell r="I47" t="str">
            <v/>
          </cell>
        </row>
        <row r="48">
          <cell r="A48" t="str">
            <v/>
          </cell>
          <cell r="C48" t="str">
            <v/>
          </cell>
          <cell r="D48" t="str">
            <v/>
          </cell>
          <cell r="E48" t="str">
            <v/>
          </cell>
          <cell r="F48" t="str">
            <v/>
          </cell>
          <cell r="G48" t="str">
            <v/>
          </cell>
          <cell r="H48" t="str">
            <v/>
          </cell>
          <cell r="I48" t="str">
            <v/>
          </cell>
        </row>
        <row r="49">
          <cell r="A49" t="str">
            <v/>
          </cell>
          <cell r="C49" t="str">
            <v/>
          </cell>
          <cell r="D49" t="str">
            <v/>
          </cell>
          <cell r="E49" t="str">
            <v/>
          </cell>
          <cell r="F49" t="str">
            <v/>
          </cell>
          <cell r="G49" t="str">
            <v/>
          </cell>
          <cell r="H49" t="str">
            <v/>
          </cell>
          <cell r="I49" t="str">
            <v/>
          </cell>
        </row>
        <row r="50">
          <cell r="A50" t="str">
            <v/>
          </cell>
          <cell r="C50" t="str">
            <v/>
          </cell>
          <cell r="D50" t="str">
            <v/>
          </cell>
          <cell r="E50" t="str">
            <v/>
          </cell>
          <cell r="F50" t="str">
            <v/>
          </cell>
          <cell r="G50" t="str">
            <v/>
          </cell>
          <cell r="H50" t="str">
            <v/>
          </cell>
          <cell r="I50" t="str">
            <v/>
          </cell>
        </row>
        <row r="51">
          <cell r="A51" t="str">
            <v/>
          </cell>
          <cell r="C51" t="str">
            <v/>
          </cell>
          <cell r="D51" t="str">
            <v/>
          </cell>
          <cell r="E51" t="str">
            <v/>
          </cell>
          <cell r="F51" t="str">
            <v/>
          </cell>
          <cell r="G51" t="str">
            <v/>
          </cell>
          <cell r="H51" t="str">
            <v/>
          </cell>
          <cell r="I51" t="str">
            <v/>
          </cell>
        </row>
        <row r="52">
          <cell r="A52" t="str">
            <v/>
          </cell>
          <cell r="C52" t="str">
            <v/>
          </cell>
          <cell r="D52" t="str">
            <v/>
          </cell>
          <cell r="E52" t="str">
            <v/>
          </cell>
          <cell r="F52" t="str">
            <v/>
          </cell>
          <cell r="G52" t="str">
            <v/>
          </cell>
          <cell r="H52" t="str">
            <v/>
          </cell>
          <cell r="I52" t="str">
            <v/>
          </cell>
        </row>
        <row r="53">
          <cell r="A53" t="str">
            <v/>
          </cell>
          <cell r="C53" t="str">
            <v/>
          </cell>
          <cell r="D53" t="str">
            <v/>
          </cell>
          <cell r="E53" t="str">
            <v/>
          </cell>
          <cell r="F53" t="str">
            <v/>
          </cell>
          <cell r="G53" t="str">
            <v/>
          </cell>
          <cell r="H53" t="str">
            <v/>
          </cell>
          <cell r="I53" t="str">
            <v/>
          </cell>
        </row>
        <row r="54">
          <cell r="A54" t="str">
            <v/>
          </cell>
          <cell r="C54" t="str">
            <v/>
          </cell>
          <cell r="D54" t="str">
            <v/>
          </cell>
          <cell r="E54" t="str">
            <v/>
          </cell>
          <cell r="F54" t="str">
            <v/>
          </cell>
          <cell r="G54" t="str">
            <v/>
          </cell>
          <cell r="H54" t="str">
            <v/>
          </cell>
          <cell r="I54" t="str">
            <v/>
          </cell>
        </row>
        <row r="55">
          <cell r="A55" t="str">
            <v/>
          </cell>
          <cell r="C55" t="str">
            <v/>
          </cell>
          <cell r="D55" t="str">
            <v/>
          </cell>
          <cell r="E55" t="str">
            <v/>
          </cell>
          <cell r="F55" t="str">
            <v/>
          </cell>
          <cell r="G55" t="str">
            <v/>
          </cell>
          <cell r="H55" t="str">
            <v/>
          </cell>
          <cell r="I55" t="str">
            <v/>
          </cell>
        </row>
        <row r="56">
          <cell r="A56" t="str">
            <v/>
          </cell>
          <cell r="C56" t="str">
            <v/>
          </cell>
          <cell r="D56" t="str">
            <v/>
          </cell>
          <cell r="E56" t="str">
            <v/>
          </cell>
          <cell r="F56" t="str">
            <v/>
          </cell>
          <cell r="G56" t="str">
            <v/>
          </cell>
          <cell r="H56" t="str">
            <v/>
          </cell>
          <cell r="I56" t="str">
            <v/>
          </cell>
        </row>
        <row r="57">
          <cell r="A57" t="str">
            <v/>
          </cell>
          <cell r="C57" t="str">
            <v/>
          </cell>
          <cell r="D57" t="str">
            <v/>
          </cell>
          <cell r="E57" t="str">
            <v/>
          </cell>
          <cell r="F57" t="str">
            <v/>
          </cell>
          <cell r="G57" t="str">
            <v/>
          </cell>
          <cell r="H57" t="str">
            <v/>
          </cell>
          <cell r="I57" t="str">
            <v/>
          </cell>
        </row>
        <row r="58">
          <cell r="A58" t="str">
            <v/>
          </cell>
          <cell r="C58" t="str">
            <v/>
          </cell>
          <cell r="D58" t="str">
            <v/>
          </cell>
          <cell r="E58" t="str">
            <v/>
          </cell>
          <cell r="F58" t="str">
            <v/>
          </cell>
          <cell r="G58" t="str">
            <v/>
          </cell>
          <cell r="H58" t="str">
            <v/>
          </cell>
          <cell r="I58" t="str">
            <v/>
          </cell>
        </row>
        <row r="59">
          <cell r="A59" t="str">
            <v/>
          </cell>
          <cell r="C59" t="str">
            <v/>
          </cell>
          <cell r="D59" t="str">
            <v/>
          </cell>
          <cell r="E59" t="str">
            <v/>
          </cell>
          <cell r="F59" t="str">
            <v/>
          </cell>
          <cell r="G59" t="str">
            <v/>
          </cell>
          <cell r="H59" t="str">
            <v/>
          </cell>
          <cell r="I59" t="str">
            <v/>
          </cell>
        </row>
        <row r="60">
          <cell r="A60" t="str">
            <v/>
          </cell>
          <cell r="C60" t="str">
            <v/>
          </cell>
          <cell r="D60" t="str">
            <v/>
          </cell>
          <cell r="E60" t="str">
            <v/>
          </cell>
          <cell r="F60" t="str">
            <v/>
          </cell>
          <cell r="G60" t="str">
            <v/>
          </cell>
          <cell r="H60" t="str">
            <v/>
          </cell>
          <cell r="I60" t="str">
            <v/>
          </cell>
        </row>
        <row r="61">
          <cell r="A61" t="str">
            <v/>
          </cell>
          <cell r="C61" t="str">
            <v/>
          </cell>
          <cell r="D61" t="str">
            <v/>
          </cell>
          <cell r="E61" t="str">
            <v/>
          </cell>
          <cell r="F61" t="str">
            <v/>
          </cell>
          <cell r="G61" t="str">
            <v/>
          </cell>
          <cell r="H61" t="str">
            <v/>
          </cell>
          <cell r="I61" t="str">
            <v/>
          </cell>
        </row>
        <row r="62">
          <cell r="A62" t="str">
            <v/>
          </cell>
          <cell r="C62" t="str">
            <v/>
          </cell>
          <cell r="D62" t="str">
            <v/>
          </cell>
          <cell r="E62" t="str">
            <v/>
          </cell>
          <cell r="F62" t="str">
            <v/>
          </cell>
          <cell r="G62" t="str">
            <v/>
          </cell>
          <cell r="H62" t="str">
            <v/>
          </cell>
          <cell r="I62" t="str">
            <v/>
          </cell>
        </row>
        <row r="63">
          <cell r="A63" t="str">
            <v/>
          </cell>
          <cell r="C63" t="str">
            <v/>
          </cell>
          <cell r="D63" t="str">
            <v/>
          </cell>
          <cell r="E63" t="str">
            <v/>
          </cell>
          <cell r="F63" t="str">
            <v/>
          </cell>
          <cell r="G63" t="str">
            <v/>
          </cell>
          <cell r="H63" t="str">
            <v/>
          </cell>
          <cell r="I63" t="str">
            <v/>
          </cell>
        </row>
        <row r="64">
          <cell r="A64" t="str">
            <v/>
          </cell>
          <cell r="C64" t="str">
            <v/>
          </cell>
          <cell r="D64" t="str">
            <v/>
          </cell>
          <cell r="E64" t="str">
            <v/>
          </cell>
          <cell r="F64" t="str">
            <v/>
          </cell>
          <cell r="G64" t="str">
            <v/>
          </cell>
          <cell r="H64" t="str">
            <v/>
          </cell>
          <cell r="I64" t="str">
            <v/>
          </cell>
        </row>
        <row r="65">
          <cell r="A65" t="str">
            <v/>
          </cell>
          <cell r="C65" t="str">
            <v/>
          </cell>
          <cell r="D65" t="str">
            <v/>
          </cell>
          <cell r="E65" t="str">
            <v/>
          </cell>
          <cell r="F65" t="str">
            <v/>
          </cell>
          <cell r="G65" t="str">
            <v/>
          </cell>
          <cell r="H65" t="str">
            <v/>
          </cell>
          <cell r="I65" t="str">
            <v/>
          </cell>
        </row>
        <row r="66">
          <cell r="A66" t="str">
            <v/>
          </cell>
          <cell r="C66" t="str">
            <v/>
          </cell>
          <cell r="D66" t="str">
            <v/>
          </cell>
          <cell r="E66" t="str">
            <v/>
          </cell>
          <cell r="F66" t="str">
            <v/>
          </cell>
          <cell r="G66" t="str">
            <v/>
          </cell>
          <cell r="H66" t="str">
            <v/>
          </cell>
          <cell r="I66" t="str">
            <v/>
          </cell>
        </row>
        <row r="67">
          <cell r="A67" t="str">
            <v/>
          </cell>
          <cell r="C67" t="str">
            <v/>
          </cell>
          <cell r="D67" t="str">
            <v/>
          </cell>
          <cell r="E67" t="str">
            <v/>
          </cell>
          <cell r="F67" t="str">
            <v/>
          </cell>
          <cell r="G67" t="str">
            <v/>
          </cell>
          <cell r="H67" t="str">
            <v/>
          </cell>
          <cell r="I67" t="str">
            <v/>
          </cell>
        </row>
        <row r="68">
          <cell r="A68" t="str">
            <v/>
          </cell>
          <cell r="C68" t="str">
            <v/>
          </cell>
          <cell r="D68" t="str">
            <v/>
          </cell>
          <cell r="E68" t="str">
            <v/>
          </cell>
          <cell r="F68" t="str">
            <v/>
          </cell>
          <cell r="G68" t="str">
            <v/>
          </cell>
          <cell r="H68" t="str">
            <v/>
          </cell>
          <cell r="I68" t="str">
            <v/>
          </cell>
        </row>
        <row r="69">
          <cell r="A69" t="str">
            <v/>
          </cell>
          <cell r="C69" t="str">
            <v/>
          </cell>
          <cell r="D69" t="str">
            <v/>
          </cell>
          <cell r="E69" t="str">
            <v/>
          </cell>
          <cell r="F69" t="str">
            <v/>
          </cell>
          <cell r="G69" t="str">
            <v/>
          </cell>
          <cell r="H69" t="str">
            <v/>
          </cell>
          <cell r="I69" t="str">
            <v/>
          </cell>
        </row>
        <row r="70">
          <cell r="A70" t="str">
            <v/>
          </cell>
          <cell r="C70" t="str">
            <v/>
          </cell>
          <cell r="D70" t="str">
            <v/>
          </cell>
          <cell r="E70" t="str">
            <v/>
          </cell>
          <cell r="F70" t="str">
            <v/>
          </cell>
          <cell r="G70" t="str">
            <v/>
          </cell>
          <cell r="H70" t="str">
            <v/>
          </cell>
          <cell r="I70" t="str">
            <v/>
          </cell>
        </row>
        <row r="71">
          <cell r="A71" t="str">
            <v/>
          </cell>
          <cell r="C71" t="str">
            <v/>
          </cell>
          <cell r="D71" t="str">
            <v/>
          </cell>
          <cell r="E71" t="str">
            <v/>
          </cell>
          <cell r="F71" t="str">
            <v/>
          </cell>
          <cell r="G71" t="str">
            <v/>
          </cell>
          <cell r="H71" t="str">
            <v/>
          </cell>
          <cell r="I71" t="str">
            <v/>
          </cell>
        </row>
        <row r="72">
          <cell r="A72" t="str">
            <v/>
          </cell>
          <cell r="C72" t="str">
            <v/>
          </cell>
          <cell r="D72" t="str">
            <v/>
          </cell>
          <cell r="E72" t="str">
            <v/>
          </cell>
          <cell r="F72" t="str">
            <v/>
          </cell>
          <cell r="G72" t="str">
            <v/>
          </cell>
          <cell r="H72" t="str">
            <v/>
          </cell>
          <cell r="I72" t="str">
            <v/>
          </cell>
        </row>
        <row r="73">
          <cell r="A73" t="str">
            <v/>
          </cell>
          <cell r="C73" t="str">
            <v/>
          </cell>
          <cell r="D73" t="str">
            <v/>
          </cell>
          <cell r="E73" t="str">
            <v/>
          </cell>
          <cell r="F73" t="str">
            <v/>
          </cell>
          <cell r="G73" t="str">
            <v/>
          </cell>
          <cell r="H73" t="str">
            <v/>
          </cell>
          <cell r="I73" t="str">
            <v/>
          </cell>
        </row>
        <row r="74">
          <cell r="A74" t="str">
            <v/>
          </cell>
          <cell r="C74" t="str">
            <v/>
          </cell>
          <cell r="D74" t="str">
            <v/>
          </cell>
          <cell r="E74" t="str">
            <v/>
          </cell>
          <cell r="F74" t="str">
            <v/>
          </cell>
          <cell r="G74" t="str">
            <v/>
          </cell>
          <cell r="H74" t="str">
            <v/>
          </cell>
          <cell r="I74" t="str">
            <v/>
          </cell>
        </row>
        <row r="75">
          <cell r="A75" t="str">
            <v/>
          </cell>
          <cell r="C75" t="str">
            <v/>
          </cell>
          <cell r="D75" t="str">
            <v/>
          </cell>
          <cell r="E75" t="str">
            <v/>
          </cell>
          <cell r="F75" t="str">
            <v/>
          </cell>
          <cell r="G75" t="str">
            <v/>
          </cell>
          <cell r="H75" t="str">
            <v/>
          </cell>
          <cell r="I75" t="str">
            <v/>
          </cell>
        </row>
        <row r="76">
          <cell r="A76" t="str">
            <v/>
          </cell>
          <cell r="C76" t="str">
            <v/>
          </cell>
          <cell r="D76" t="str">
            <v/>
          </cell>
          <cell r="E76" t="str">
            <v/>
          </cell>
          <cell r="F76" t="str">
            <v/>
          </cell>
          <cell r="G76" t="str">
            <v/>
          </cell>
          <cell r="H76" t="str">
            <v/>
          </cell>
          <cell r="I76" t="str">
            <v/>
          </cell>
        </row>
        <row r="77">
          <cell r="A77" t="str">
            <v/>
          </cell>
          <cell r="C77" t="str">
            <v/>
          </cell>
          <cell r="D77" t="str">
            <v/>
          </cell>
          <cell r="E77" t="str">
            <v/>
          </cell>
          <cell r="F77" t="str">
            <v/>
          </cell>
          <cell r="G77" t="str">
            <v/>
          </cell>
          <cell r="H77" t="str">
            <v/>
          </cell>
          <cell r="I77" t="str">
            <v/>
          </cell>
        </row>
        <row r="78">
          <cell r="A78" t="str">
            <v/>
          </cell>
          <cell r="C78" t="str">
            <v/>
          </cell>
          <cell r="D78" t="str">
            <v/>
          </cell>
          <cell r="E78" t="str">
            <v/>
          </cell>
          <cell r="F78" t="str">
            <v/>
          </cell>
          <cell r="G78" t="str">
            <v/>
          </cell>
          <cell r="H78" t="str">
            <v/>
          </cell>
          <cell r="I78" t="str">
            <v/>
          </cell>
        </row>
        <row r="79">
          <cell r="A79" t="str">
            <v/>
          </cell>
          <cell r="C79" t="str">
            <v/>
          </cell>
          <cell r="D79" t="str">
            <v/>
          </cell>
          <cell r="E79" t="str">
            <v/>
          </cell>
          <cell r="F79" t="str">
            <v/>
          </cell>
          <cell r="G79" t="str">
            <v/>
          </cell>
          <cell r="H79" t="str">
            <v/>
          </cell>
          <cell r="I79" t="str">
            <v/>
          </cell>
        </row>
        <row r="80">
          <cell r="A80" t="str">
            <v/>
          </cell>
          <cell r="C80" t="str">
            <v/>
          </cell>
          <cell r="D80" t="str">
            <v/>
          </cell>
          <cell r="E80" t="str">
            <v/>
          </cell>
          <cell r="F80" t="str">
            <v/>
          </cell>
          <cell r="G80" t="str">
            <v/>
          </cell>
          <cell r="H80" t="str">
            <v/>
          </cell>
          <cell r="I80" t="str">
            <v/>
          </cell>
        </row>
        <row r="81">
          <cell r="A81" t="str">
            <v/>
          </cell>
          <cell r="C81" t="str">
            <v/>
          </cell>
          <cell r="D81" t="str">
            <v/>
          </cell>
          <cell r="E81" t="str">
            <v/>
          </cell>
          <cell r="F81" t="str">
            <v/>
          </cell>
          <cell r="G81" t="str">
            <v/>
          </cell>
          <cell r="H81" t="str">
            <v/>
          </cell>
          <cell r="I81" t="str">
            <v/>
          </cell>
        </row>
        <row r="82">
          <cell r="A82" t="str">
            <v/>
          </cell>
          <cell r="C82" t="str">
            <v/>
          </cell>
          <cell r="D82" t="str">
            <v/>
          </cell>
          <cell r="E82" t="str">
            <v/>
          </cell>
          <cell r="F82" t="str">
            <v/>
          </cell>
          <cell r="G82" t="str">
            <v/>
          </cell>
          <cell r="H82" t="str">
            <v/>
          </cell>
          <cell r="I82" t="str">
            <v/>
          </cell>
        </row>
        <row r="83">
          <cell r="A83" t="str">
            <v/>
          </cell>
          <cell r="C83" t="str">
            <v/>
          </cell>
          <cell r="D83" t="str">
            <v/>
          </cell>
          <cell r="E83" t="str">
            <v/>
          </cell>
          <cell r="F83" t="str">
            <v/>
          </cell>
          <cell r="G83" t="str">
            <v/>
          </cell>
          <cell r="H83" t="str">
            <v/>
          </cell>
          <cell r="I83" t="str">
            <v/>
          </cell>
        </row>
        <row r="84">
          <cell r="A84" t="str">
            <v/>
          </cell>
          <cell r="C84" t="str">
            <v/>
          </cell>
          <cell r="D84" t="str">
            <v/>
          </cell>
          <cell r="E84" t="str">
            <v/>
          </cell>
          <cell r="F84" t="str">
            <v/>
          </cell>
          <cell r="G84" t="str">
            <v/>
          </cell>
          <cell r="H84" t="str">
            <v/>
          </cell>
          <cell r="I84" t="str">
            <v/>
          </cell>
        </row>
        <row r="85">
          <cell r="A85" t="str">
            <v/>
          </cell>
          <cell r="C85" t="str">
            <v/>
          </cell>
          <cell r="D85" t="str">
            <v/>
          </cell>
          <cell r="E85" t="str">
            <v/>
          </cell>
          <cell r="F85" t="str">
            <v/>
          </cell>
          <cell r="G85" t="str">
            <v/>
          </cell>
          <cell r="H85" t="str">
            <v/>
          </cell>
          <cell r="I85" t="str">
            <v/>
          </cell>
        </row>
        <row r="86">
          <cell r="A86" t="str">
            <v/>
          </cell>
          <cell r="C86" t="str">
            <v/>
          </cell>
          <cell r="D86" t="str">
            <v/>
          </cell>
          <cell r="E86" t="str">
            <v/>
          </cell>
          <cell r="F86" t="str">
            <v/>
          </cell>
          <cell r="G86" t="str">
            <v/>
          </cell>
          <cell r="H86" t="str">
            <v/>
          </cell>
          <cell r="I86" t="str">
            <v/>
          </cell>
        </row>
        <row r="87">
          <cell r="A87" t="str">
            <v/>
          </cell>
          <cell r="C87" t="str">
            <v/>
          </cell>
          <cell r="D87" t="str">
            <v/>
          </cell>
          <cell r="E87" t="str">
            <v/>
          </cell>
          <cell r="F87" t="str">
            <v/>
          </cell>
          <cell r="G87" t="str">
            <v/>
          </cell>
          <cell r="H87" t="str">
            <v/>
          </cell>
          <cell r="I87" t="str">
            <v/>
          </cell>
        </row>
        <row r="88">
          <cell r="A88" t="str">
            <v/>
          </cell>
          <cell r="C88" t="str">
            <v/>
          </cell>
          <cell r="D88" t="str">
            <v/>
          </cell>
          <cell r="E88" t="str">
            <v/>
          </cell>
          <cell r="F88" t="str">
            <v/>
          </cell>
          <cell r="G88" t="str">
            <v/>
          </cell>
          <cell r="H88" t="str">
            <v/>
          </cell>
          <cell r="I88" t="str">
            <v/>
          </cell>
        </row>
        <row r="89">
          <cell r="A89" t="str">
            <v/>
          </cell>
          <cell r="C89" t="str">
            <v/>
          </cell>
          <cell r="D89" t="str">
            <v/>
          </cell>
          <cell r="E89" t="str">
            <v/>
          </cell>
          <cell r="F89" t="str">
            <v/>
          </cell>
          <cell r="G89" t="str">
            <v/>
          </cell>
          <cell r="H89" t="str">
            <v/>
          </cell>
          <cell r="I89" t="str">
            <v/>
          </cell>
        </row>
        <row r="90">
          <cell r="A90" t="str">
            <v/>
          </cell>
          <cell r="C90" t="str">
            <v/>
          </cell>
          <cell r="D90" t="str">
            <v/>
          </cell>
          <cell r="E90" t="str">
            <v/>
          </cell>
          <cell r="F90" t="str">
            <v/>
          </cell>
          <cell r="G90" t="str">
            <v/>
          </cell>
          <cell r="H90" t="str">
            <v/>
          </cell>
          <cell r="I90" t="str">
            <v/>
          </cell>
        </row>
        <row r="91">
          <cell r="A91" t="str">
            <v/>
          </cell>
          <cell r="C91" t="str">
            <v/>
          </cell>
          <cell r="D91" t="str">
            <v/>
          </cell>
          <cell r="E91" t="str">
            <v/>
          </cell>
          <cell r="F91" t="str">
            <v/>
          </cell>
          <cell r="G91" t="str">
            <v/>
          </cell>
          <cell r="H91" t="str">
            <v/>
          </cell>
          <cell r="I91" t="str">
            <v/>
          </cell>
        </row>
        <row r="92">
          <cell r="A92" t="str">
            <v/>
          </cell>
          <cell r="C92" t="str">
            <v/>
          </cell>
          <cell r="D92" t="str">
            <v/>
          </cell>
          <cell r="E92" t="str">
            <v/>
          </cell>
          <cell r="F92" t="str">
            <v/>
          </cell>
          <cell r="G92" t="str">
            <v/>
          </cell>
          <cell r="H92" t="str">
            <v/>
          </cell>
          <cell r="I92" t="str">
            <v/>
          </cell>
        </row>
        <row r="93">
          <cell r="A93" t="str">
            <v/>
          </cell>
          <cell r="C93" t="str">
            <v/>
          </cell>
          <cell r="D93" t="str">
            <v/>
          </cell>
          <cell r="E93" t="str">
            <v/>
          </cell>
          <cell r="F93" t="str">
            <v/>
          </cell>
          <cell r="G93" t="str">
            <v/>
          </cell>
          <cell r="H93" t="str">
            <v/>
          </cell>
          <cell r="I93" t="str">
            <v/>
          </cell>
        </row>
        <row r="94">
          <cell r="A94" t="str">
            <v/>
          </cell>
          <cell r="C94" t="str">
            <v/>
          </cell>
          <cell r="D94" t="str">
            <v/>
          </cell>
          <cell r="E94" t="str">
            <v/>
          </cell>
          <cell r="F94" t="str">
            <v/>
          </cell>
          <cell r="G94" t="str">
            <v/>
          </cell>
          <cell r="H94" t="str">
            <v/>
          </cell>
          <cell r="I94" t="str">
            <v/>
          </cell>
        </row>
        <row r="95">
          <cell r="A95" t="str">
            <v/>
          </cell>
          <cell r="C95" t="str">
            <v/>
          </cell>
          <cell r="D95" t="str">
            <v/>
          </cell>
          <cell r="E95" t="str">
            <v/>
          </cell>
          <cell r="F95" t="str">
            <v/>
          </cell>
          <cell r="G95" t="str">
            <v/>
          </cell>
          <cell r="H95" t="str">
            <v/>
          </cell>
          <cell r="I95" t="str">
            <v/>
          </cell>
        </row>
        <row r="96">
          <cell r="A96" t="str">
            <v/>
          </cell>
          <cell r="C96" t="str">
            <v/>
          </cell>
          <cell r="D96" t="str">
            <v/>
          </cell>
          <cell r="E96" t="str">
            <v/>
          </cell>
          <cell r="F96" t="str">
            <v/>
          </cell>
          <cell r="G96" t="str">
            <v/>
          </cell>
          <cell r="H96" t="str">
            <v/>
          </cell>
          <cell r="I96" t="str">
            <v/>
          </cell>
        </row>
        <row r="97">
          <cell r="A97" t="str">
            <v/>
          </cell>
          <cell r="C97" t="str">
            <v/>
          </cell>
          <cell r="D97" t="str">
            <v/>
          </cell>
          <cell r="E97" t="str">
            <v/>
          </cell>
          <cell r="F97" t="str">
            <v/>
          </cell>
          <cell r="G97" t="str">
            <v/>
          </cell>
          <cell r="H97" t="str">
            <v/>
          </cell>
          <cell r="I97" t="str">
            <v/>
          </cell>
        </row>
        <row r="98">
          <cell r="A98" t="str">
            <v/>
          </cell>
          <cell r="C98" t="str">
            <v/>
          </cell>
          <cell r="D98" t="str">
            <v/>
          </cell>
          <cell r="E98" t="str">
            <v/>
          </cell>
          <cell r="F98" t="str">
            <v/>
          </cell>
          <cell r="G98" t="str">
            <v/>
          </cell>
          <cell r="H98" t="str">
            <v/>
          </cell>
          <cell r="I98" t="str">
            <v/>
          </cell>
        </row>
        <row r="99">
          <cell r="A99" t="str">
            <v/>
          </cell>
          <cell r="C99" t="str">
            <v/>
          </cell>
          <cell r="D99" t="str">
            <v/>
          </cell>
          <cell r="E99" t="str">
            <v/>
          </cell>
          <cell r="F99" t="str">
            <v/>
          </cell>
          <cell r="G99" t="str">
            <v/>
          </cell>
          <cell r="H99" t="str">
            <v/>
          </cell>
          <cell r="I99" t="str">
            <v/>
          </cell>
        </row>
        <row r="100">
          <cell r="A100" t="str">
            <v/>
          </cell>
          <cell r="C100" t="str">
            <v/>
          </cell>
          <cell r="D100" t="str">
            <v/>
          </cell>
          <cell r="E100" t="str">
            <v/>
          </cell>
          <cell r="F100" t="str">
            <v/>
          </cell>
          <cell r="G100" t="str">
            <v/>
          </cell>
          <cell r="H100" t="str">
            <v/>
          </cell>
          <cell r="I100" t="str">
            <v/>
          </cell>
        </row>
        <row r="101">
          <cell r="A101" t="str">
            <v/>
          </cell>
          <cell r="C101" t="str">
            <v/>
          </cell>
          <cell r="D101" t="str">
            <v/>
          </cell>
          <cell r="E101" t="str">
            <v/>
          </cell>
          <cell r="F101" t="str">
            <v/>
          </cell>
          <cell r="G101" t="str">
            <v/>
          </cell>
          <cell r="H101" t="str">
            <v/>
          </cell>
          <cell r="I101" t="str">
            <v/>
          </cell>
        </row>
        <row r="102">
          <cell r="A102" t="str">
            <v/>
          </cell>
          <cell r="C102" t="str">
            <v/>
          </cell>
          <cell r="D102" t="str">
            <v/>
          </cell>
          <cell r="E102" t="str">
            <v/>
          </cell>
          <cell r="F102" t="str">
            <v/>
          </cell>
          <cell r="G102" t="str">
            <v/>
          </cell>
          <cell r="H102" t="str">
            <v/>
          </cell>
          <cell r="I102" t="str">
            <v/>
          </cell>
        </row>
        <row r="103">
          <cell r="A103" t="str">
            <v/>
          </cell>
          <cell r="C103" t="str">
            <v/>
          </cell>
          <cell r="D103" t="str">
            <v/>
          </cell>
          <cell r="E103" t="str">
            <v/>
          </cell>
          <cell r="F103" t="str">
            <v/>
          </cell>
          <cell r="G103" t="str">
            <v/>
          </cell>
          <cell r="H103" t="str">
            <v/>
          </cell>
          <cell r="I103" t="str">
            <v/>
          </cell>
        </row>
        <row r="104">
          <cell r="A104" t="str">
            <v/>
          </cell>
          <cell r="C104" t="str">
            <v/>
          </cell>
          <cell r="D104" t="str">
            <v/>
          </cell>
          <cell r="E104" t="str">
            <v/>
          </cell>
          <cell r="F104" t="str">
            <v/>
          </cell>
          <cell r="G104" t="str">
            <v/>
          </cell>
          <cell r="H104" t="str">
            <v/>
          </cell>
          <cell r="I104" t="str">
            <v/>
          </cell>
        </row>
        <row r="105">
          <cell r="A105" t="str">
            <v/>
          </cell>
          <cell r="C105" t="str">
            <v/>
          </cell>
          <cell r="D105" t="str">
            <v/>
          </cell>
          <cell r="E105" t="str">
            <v/>
          </cell>
          <cell r="F105" t="str">
            <v/>
          </cell>
          <cell r="G105" t="str">
            <v/>
          </cell>
          <cell r="H105" t="str">
            <v/>
          </cell>
          <cell r="I105" t="str">
            <v/>
          </cell>
        </row>
        <row r="106">
          <cell r="A106" t="str">
            <v/>
          </cell>
          <cell r="C106" t="str">
            <v/>
          </cell>
          <cell r="D106" t="str">
            <v/>
          </cell>
          <cell r="E106" t="str">
            <v/>
          </cell>
          <cell r="F106" t="str">
            <v/>
          </cell>
          <cell r="G106" t="str">
            <v/>
          </cell>
          <cell r="H106" t="str">
            <v/>
          </cell>
          <cell r="I106" t="str">
            <v/>
          </cell>
        </row>
        <row r="107">
          <cell r="A107" t="str">
            <v/>
          </cell>
          <cell r="C107" t="str">
            <v/>
          </cell>
          <cell r="D107" t="str">
            <v/>
          </cell>
          <cell r="E107" t="str">
            <v/>
          </cell>
          <cell r="F107" t="str">
            <v/>
          </cell>
          <cell r="G107" t="str">
            <v/>
          </cell>
          <cell r="H107" t="str">
            <v/>
          </cell>
          <cell r="I107" t="str">
            <v/>
          </cell>
        </row>
        <row r="108">
          <cell r="A108" t="str">
            <v/>
          </cell>
          <cell r="C108" t="str">
            <v/>
          </cell>
          <cell r="D108" t="str">
            <v/>
          </cell>
          <cell r="E108" t="str">
            <v/>
          </cell>
          <cell r="F108" t="str">
            <v/>
          </cell>
          <cell r="G108" t="str">
            <v/>
          </cell>
          <cell r="H108" t="str">
            <v/>
          </cell>
          <cell r="I108" t="str">
            <v/>
          </cell>
        </row>
        <row r="109">
          <cell r="A109" t="str">
            <v/>
          </cell>
          <cell r="C109" t="str">
            <v/>
          </cell>
          <cell r="D109" t="str">
            <v/>
          </cell>
          <cell r="E109" t="str">
            <v/>
          </cell>
          <cell r="F109" t="str">
            <v/>
          </cell>
          <cell r="G109" t="str">
            <v/>
          </cell>
          <cell r="H109" t="str">
            <v/>
          </cell>
          <cell r="I109" t="str">
            <v/>
          </cell>
        </row>
        <row r="110">
          <cell r="A110" t="str">
            <v/>
          </cell>
          <cell r="C110" t="str">
            <v/>
          </cell>
          <cell r="D110" t="str">
            <v/>
          </cell>
          <cell r="E110" t="str">
            <v/>
          </cell>
          <cell r="F110" t="str">
            <v/>
          </cell>
          <cell r="G110" t="str">
            <v/>
          </cell>
          <cell r="H110" t="str">
            <v/>
          </cell>
          <cell r="I110" t="str">
            <v/>
          </cell>
        </row>
        <row r="111">
          <cell r="A111" t="str">
            <v/>
          </cell>
          <cell r="C111" t="str">
            <v/>
          </cell>
          <cell r="D111" t="str">
            <v/>
          </cell>
          <cell r="E111" t="str">
            <v/>
          </cell>
          <cell r="F111" t="str">
            <v/>
          </cell>
          <cell r="G111" t="str">
            <v/>
          </cell>
          <cell r="H111" t="str">
            <v/>
          </cell>
          <cell r="I111" t="str">
            <v/>
          </cell>
        </row>
        <row r="112">
          <cell r="A112" t="str">
            <v/>
          </cell>
          <cell r="C112" t="str">
            <v/>
          </cell>
          <cell r="D112" t="str">
            <v/>
          </cell>
          <cell r="E112" t="str">
            <v/>
          </cell>
          <cell r="F112" t="str">
            <v/>
          </cell>
          <cell r="G112" t="str">
            <v/>
          </cell>
          <cell r="H112" t="str">
            <v/>
          </cell>
          <cell r="I112" t="str">
            <v/>
          </cell>
        </row>
        <row r="113">
          <cell r="A113" t="str">
            <v/>
          </cell>
          <cell r="C113" t="str">
            <v/>
          </cell>
          <cell r="D113" t="str">
            <v/>
          </cell>
          <cell r="E113" t="str">
            <v/>
          </cell>
          <cell r="F113" t="str">
            <v/>
          </cell>
          <cell r="G113" t="str">
            <v/>
          </cell>
          <cell r="H113" t="str">
            <v/>
          </cell>
          <cell r="I113" t="str">
            <v/>
          </cell>
        </row>
        <row r="114">
          <cell r="A114" t="str">
            <v/>
          </cell>
          <cell r="C114" t="str">
            <v/>
          </cell>
          <cell r="D114" t="str">
            <v/>
          </cell>
          <cell r="E114" t="str">
            <v/>
          </cell>
          <cell r="F114" t="str">
            <v/>
          </cell>
          <cell r="G114" t="str">
            <v/>
          </cell>
          <cell r="H114" t="str">
            <v/>
          </cell>
          <cell r="I114" t="str">
            <v/>
          </cell>
        </row>
        <row r="115">
          <cell r="A115" t="str">
            <v/>
          </cell>
          <cell r="C115" t="str">
            <v/>
          </cell>
          <cell r="D115" t="str">
            <v/>
          </cell>
          <cell r="E115" t="str">
            <v/>
          </cell>
          <cell r="F115" t="str">
            <v/>
          </cell>
          <cell r="G115" t="str">
            <v/>
          </cell>
          <cell r="H115" t="str">
            <v/>
          </cell>
          <cell r="I115" t="str">
            <v/>
          </cell>
        </row>
        <row r="116">
          <cell r="A116" t="str">
            <v/>
          </cell>
          <cell r="C116" t="str">
            <v/>
          </cell>
          <cell r="D116" t="str">
            <v/>
          </cell>
          <cell r="E116" t="str">
            <v/>
          </cell>
          <cell r="F116" t="str">
            <v/>
          </cell>
          <cell r="G116" t="str">
            <v/>
          </cell>
          <cell r="H116" t="str">
            <v/>
          </cell>
          <cell r="I116" t="str">
            <v/>
          </cell>
        </row>
        <row r="117">
          <cell r="A117" t="str">
            <v/>
          </cell>
          <cell r="C117" t="str">
            <v/>
          </cell>
          <cell r="D117" t="str">
            <v/>
          </cell>
          <cell r="E117" t="str">
            <v/>
          </cell>
          <cell r="F117" t="str">
            <v/>
          </cell>
          <cell r="G117" t="str">
            <v/>
          </cell>
          <cell r="H117" t="str">
            <v/>
          </cell>
          <cell r="I117" t="str">
            <v/>
          </cell>
        </row>
        <row r="118">
          <cell r="A118" t="str">
            <v/>
          </cell>
          <cell r="C118" t="str">
            <v/>
          </cell>
          <cell r="D118" t="str">
            <v/>
          </cell>
          <cell r="E118" t="str">
            <v/>
          </cell>
          <cell r="F118" t="str">
            <v/>
          </cell>
          <cell r="G118" t="str">
            <v/>
          </cell>
          <cell r="H118" t="str">
            <v/>
          </cell>
          <cell r="I118" t="str">
            <v/>
          </cell>
        </row>
        <row r="119">
          <cell r="A119" t="str">
            <v/>
          </cell>
          <cell r="C119" t="str">
            <v/>
          </cell>
          <cell r="D119" t="str">
            <v/>
          </cell>
          <cell r="E119" t="str">
            <v/>
          </cell>
          <cell r="F119" t="str">
            <v/>
          </cell>
          <cell r="G119" t="str">
            <v/>
          </cell>
          <cell r="H119" t="str">
            <v/>
          </cell>
          <cell r="I119" t="str">
            <v/>
          </cell>
        </row>
        <row r="120">
          <cell r="A120" t="str">
            <v/>
          </cell>
          <cell r="C120" t="str">
            <v/>
          </cell>
          <cell r="D120" t="str">
            <v/>
          </cell>
          <cell r="E120" t="str">
            <v/>
          </cell>
          <cell r="F120" t="str">
            <v/>
          </cell>
          <cell r="G120" t="str">
            <v/>
          </cell>
          <cell r="H120" t="str">
            <v/>
          </cell>
          <cell r="I120" t="str">
            <v/>
          </cell>
        </row>
        <row r="121">
          <cell r="A121" t="str">
            <v/>
          </cell>
          <cell r="C121" t="str">
            <v/>
          </cell>
          <cell r="D121" t="str">
            <v/>
          </cell>
          <cell r="E121" t="str">
            <v/>
          </cell>
          <cell r="F121" t="str">
            <v/>
          </cell>
          <cell r="G121" t="str">
            <v/>
          </cell>
          <cell r="H121" t="str">
            <v/>
          </cell>
          <cell r="I121" t="str">
            <v/>
          </cell>
        </row>
        <row r="122">
          <cell r="A122" t="str">
            <v/>
          </cell>
          <cell r="C122" t="str">
            <v/>
          </cell>
          <cell r="D122" t="str">
            <v/>
          </cell>
          <cell r="E122" t="str">
            <v/>
          </cell>
          <cell r="F122" t="str">
            <v/>
          </cell>
          <cell r="G122" t="str">
            <v/>
          </cell>
          <cell r="H122" t="str">
            <v/>
          </cell>
          <cell r="I122" t="str">
            <v/>
          </cell>
        </row>
        <row r="123">
          <cell r="A123" t="str">
            <v/>
          </cell>
          <cell r="C123" t="str">
            <v/>
          </cell>
          <cell r="D123" t="str">
            <v/>
          </cell>
          <cell r="E123" t="str">
            <v/>
          </cell>
          <cell r="F123" t="str">
            <v/>
          </cell>
          <cell r="G123" t="str">
            <v/>
          </cell>
          <cell r="H123" t="str">
            <v/>
          </cell>
          <cell r="I123" t="str">
            <v/>
          </cell>
        </row>
        <row r="124">
          <cell r="A124" t="str">
            <v/>
          </cell>
          <cell r="C124" t="str">
            <v/>
          </cell>
          <cell r="D124" t="str">
            <v/>
          </cell>
          <cell r="E124" t="str">
            <v/>
          </cell>
          <cell r="F124" t="str">
            <v/>
          </cell>
          <cell r="G124" t="str">
            <v/>
          </cell>
          <cell r="H124" t="str">
            <v/>
          </cell>
          <cell r="I124" t="str">
            <v/>
          </cell>
        </row>
        <row r="125">
          <cell r="A125" t="str">
            <v/>
          </cell>
          <cell r="C125" t="str">
            <v/>
          </cell>
          <cell r="D125" t="str">
            <v/>
          </cell>
          <cell r="E125" t="str">
            <v/>
          </cell>
          <cell r="F125" t="str">
            <v/>
          </cell>
          <cell r="G125" t="str">
            <v/>
          </cell>
          <cell r="H125" t="str">
            <v/>
          </cell>
          <cell r="I125" t="str">
            <v/>
          </cell>
        </row>
        <row r="126">
          <cell r="A126" t="str">
            <v/>
          </cell>
          <cell r="C126" t="str">
            <v/>
          </cell>
          <cell r="D126" t="str">
            <v/>
          </cell>
          <cell r="E126" t="str">
            <v/>
          </cell>
          <cell r="F126" t="str">
            <v/>
          </cell>
          <cell r="G126" t="str">
            <v/>
          </cell>
          <cell r="H126" t="str">
            <v/>
          </cell>
          <cell r="I126" t="str">
            <v/>
          </cell>
        </row>
        <row r="127">
          <cell r="A127" t="str">
            <v/>
          </cell>
          <cell r="C127" t="str">
            <v/>
          </cell>
          <cell r="D127" t="str">
            <v/>
          </cell>
          <cell r="E127" t="str">
            <v/>
          </cell>
          <cell r="F127" t="str">
            <v/>
          </cell>
          <cell r="G127" t="str">
            <v/>
          </cell>
          <cell r="H127" t="str">
            <v/>
          </cell>
          <cell r="I127" t="str">
            <v/>
          </cell>
        </row>
        <row r="128">
          <cell r="A128" t="str">
            <v/>
          </cell>
          <cell r="C128" t="str">
            <v/>
          </cell>
          <cell r="D128" t="str">
            <v/>
          </cell>
          <cell r="E128" t="str">
            <v/>
          </cell>
          <cell r="F128" t="str">
            <v/>
          </cell>
          <cell r="G128" t="str">
            <v/>
          </cell>
          <cell r="H128" t="str">
            <v/>
          </cell>
          <cell r="I128" t="str">
            <v/>
          </cell>
        </row>
        <row r="129">
          <cell r="A129" t="str">
            <v/>
          </cell>
          <cell r="C129" t="str">
            <v/>
          </cell>
          <cell r="D129" t="str">
            <v/>
          </cell>
          <cell r="E129" t="str">
            <v/>
          </cell>
          <cell r="F129" t="str">
            <v/>
          </cell>
          <cell r="G129" t="str">
            <v/>
          </cell>
          <cell r="H129" t="str">
            <v/>
          </cell>
          <cell r="I129" t="str">
            <v/>
          </cell>
        </row>
        <row r="130">
          <cell r="A130" t="str">
            <v/>
          </cell>
          <cell r="C130" t="str">
            <v/>
          </cell>
          <cell r="D130" t="str">
            <v/>
          </cell>
          <cell r="E130" t="str">
            <v/>
          </cell>
          <cell r="F130" t="str">
            <v/>
          </cell>
          <cell r="G130" t="str">
            <v/>
          </cell>
          <cell r="H130" t="str">
            <v/>
          </cell>
          <cell r="I130" t="str">
            <v/>
          </cell>
        </row>
        <row r="131">
          <cell r="A131" t="str">
            <v/>
          </cell>
          <cell r="C131" t="str">
            <v/>
          </cell>
          <cell r="D131" t="str">
            <v/>
          </cell>
          <cell r="E131" t="str">
            <v/>
          </cell>
          <cell r="F131" t="str">
            <v/>
          </cell>
          <cell r="G131" t="str">
            <v/>
          </cell>
          <cell r="H131" t="str">
            <v/>
          </cell>
          <cell r="I131" t="str">
            <v/>
          </cell>
        </row>
        <row r="132">
          <cell r="A132" t="str">
            <v/>
          </cell>
          <cell r="C132" t="str">
            <v/>
          </cell>
          <cell r="D132" t="str">
            <v/>
          </cell>
          <cell r="E132" t="str">
            <v/>
          </cell>
          <cell r="F132" t="str">
            <v/>
          </cell>
          <cell r="G132" t="str">
            <v/>
          </cell>
          <cell r="H132" t="str">
            <v/>
          </cell>
          <cell r="I132" t="str">
            <v/>
          </cell>
        </row>
        <row r="133">
          <cell r="A133" t="str">
            <v/>
          </cell>
          <cell r="C133" t="str">
            <v/>
          </cell>
          <cell r="D133" t="str">
            <v/>
          </cell>
          <cell r="E133" t="str">
            <v/>
          </cell>
          <cell r="F133" t="str">
            <v/>
          </cell>
          <cell r="G133" t="str">
            <v/>
          </cell>
          <cell r="H133" t="str">
            <v/>
          </cell>
          <cell r="I133" t="str">
            <v/>
          </cell>
        </row>
        <row r="134">
          <cell r="A134" t="str">
            <v/>
          </cell>
          <cell r="C134" t="str">
            <v/>
          </cell>
          <cell r="D134" t="str">
            <v/>
          </cell>
          <cell r="E134" t="str">
            <v/>
          </cell>
          <cell r="F134" t="str">
            <v/>
          </cell>
          <cell r="G134" t="str">
            <v/>
          </cell>
          <cell r="H134" t="str">
            <v/>
          </cell>
          <cell r="I134" t="str">
            <v/>
          </cell>
        </row>
        <row r="135">
          <cell r="A135" t="str">
            <v/>
          </cell>
          <cell r="C135" t="str">
            <v/>
          </cell>
          <cell r="D135" t="str">
            <v/>
          </cell>
          <cell r="E135" t="str">
            <v/>
          </cell>
          <cell r="F135" t="str">
            <v/>
          </cell>
          <cell r="G135" t="str">
            <v/>
          </cell>
          <cell r="H135" t="str">
            <v/>
          </cell>
          <cell r="I135" t="str">
            <v/>
          </cell>
        </row>
        <row r="136">
          <cell r="A136" t="str">
            <v/>
          </cell>
          <cell r="C136" t="str">
            <v/>
          </cell>
          <cell r="D136" t="str">
            <v/>
          </cell>
          <cell r="E136" t="str">
            <v/>
          </cell>
          <cell r="F136" t="str">
            <v/>
          </cell>
          <cell r="G136" t="str">
            <v/>
          </cell>
          <cell r="H136" t="str">
            <v/>
          </cell>
          <cell r="I136" t="str">
            <v/>
          </cell>
        </row>
        <row r="137">
          <cell r="A137" t="str">
            <v/>
          </cell>
          <cell r="C137" t="str">
            <v/>
          </cell>
          <cell r="D137" t="str">
            <v/>
          </cell>
          <cell r="E137" t="str">
            <v/>
          </cell>
          <cell r="F137" t="str">
            <v/>
          </cell>
          <cell r="G137" t="str">
            <v/>
          </cell>
          <cell r="H137" t="str">
            <v/>
          </cell>
          <cell r="I137" t="str">
            <v/>
          </cell>
        </row>
        <row r="138">
          <cell r="A138" t="str">
            <v/>
          </cell>
          <cell r="C138" t="str">
            <v/>
          </cell>
          <cell r="D138" t="str">
            <v/>
          </cell>
          <cell r="E138" t="str">
            <v/>
          </cell>
          <cell r="F138" t="str">
            <v/>
          </cell>
          <cell r="G138" t="str">
            <v/>
          </cell>
          <cell r="H138" t="str">
            <v/>
          </cell>
          <cell r="I138" t="str">
            <v/>
          </cell>
        </row>
        <row r="139">
          <cell r="A139" t="str">
            <v/>
          </cell>
          <cell r="C139" t="str">
            <v/>
          </cell>
          <cell r="D139" t="str">
            <v/>
          </cell>
          <cell r="E139" t="str">
            <v/>
          </cell>
          <cell r="F139" t="str">
            <v/>
          </cell>
          <cell r="G139" t="str">
            <v/>
          </cell>
          <cell r="H139" t="str">
            <v/>
          </cell>
          <cell r="I139" t="str">
            <v/>
          </cell>
        </row>
        <row r="140">
          <cell r="A140" t="str">
            <v/>
          </cell>
          <cell r="C140" t="str">
            <v/>
          </cell>
          <cell r="D140" t="str">
            <v/>
          </cell>
          <cell r="E140" t="str">
            <v/>
          </cell>
          <cell r="F140" t="str">
            <v/>
          </cell>
          <cell r="G140" t="str">
            <v/>
          </cell>
          <cell r="H140" t="str">
            <v/>
          </cell>
          <cell r="I140" t="str">
            <v/>
          </cell>
        </row>
        <row r="141">
          <cell r="A141" t="str">
            <v/>
          </cell>
          <cell r="C141" t="str">
            <v/>
          </cell>
          <cell r="D141" t="str">
            <v/>
          </cell>
          <cell r="E141" t="str">
            <v/>
          </cell>
          <cell r="F141" t="str">
            <v/>
          </cell>
          <cell r="G141" t="str">
            <v/>
          </cell>
          <cell r="H141" t="str">
            <v/>
          </cell>
          <cell r="I141" t="str">
            <v/>
          </cell>
        </row>
        <row r="142">
          <cell r="A142" t="str">
            <v/>
          </cell>
          <cell r="C142" t="str">
            <v/>
          </cell>
          <cell r="D142" t="str">
            <v/>
          </cell>
          <cell r="E142" t="str">
            <v/>
          </cell>
          <cell r="F142" t="str">
            <v/>
          </cell>
          <cell r="G142" t="str">
            <v/>
          </cell>
          <cell r="H142" t="str">
            <v/>
          </cell>
          <cell r="I142" t="str">
            <v/>
          </cell>
        </row>
        <row r="143">
          <cell r="A143" t="str">
            <v/>
          </cell>
          <cell r="C143" t="str">
            <v/>
          </cell>
          <cell r="D143" t="str">
            <v/>
          </cell>
          <cell r="E143" t="str">
            <v/>
          </cell>
          <cell r="F143" t="str">
            <v/>
          </cell>
          <cell r="G143" t="str">
            <v/>
          </cell>
          <cell r="H143" t="str">
            <v/>
          </cell>
          <cell r="I143" t="str">
            <v/>
          </cell>
        </row>
        <row r="144">
          <cell r="A144" t="str">
            <v/>
          </cell>
          <cell r="C144" t="str">
            <v/>
          </cell>
          <cell r="D144" t="str">
            <v/>
          </cell>
          <cell r="E144" t="str">
            <v/>
          </cell>
          <cell r="F144" t="str">
            <v/>
          </cell>
          <cell r="G144" t="str">
            <v/>
          </cell>
          <cell r="H144" t="str">
            <v/>
          </cell>
          <cell r="I144" t="str">
            <v/>
          </cell>
        </row>
        <row r="145">
          <cell r="A145" t="str">
            <v/>
          </cell>
          <cell r="C145" t="str">
            <v/>
          </cell>
          <cell r="D145" t="str">
            <v/>
          </cell>
          <cell r="E145" t="str">
            <v/>
          </cell>
          <cell r="F145" t="str">
            <v/>
          </cell>
          <cell r="G145" t="str">
            <v/>
          </cell>
          <cell r="H145" t="str">
            <v/>
          </cell>
          <cell r="I145" t="str">
            <v/>
          </cell>
        </row>
        <row r="146">
          <cell r="A146" t="str">
            <v/>
          </cell>
          <cell r="C146" t="str">
            <v/>
          </cell>
          <cell r="D146" t="str">
            <v/>
          </cell>
          <cell r="E146" t="str">
            <v/>
          </cell>
          <cell r="F146" t="str">
            <v/>
          </cell>
          <cell r="G146" t="str">
            <v/>
          </cell>
          <cell r="H146" t="str">
            <v/>
          </cell>
          <cell r="I146" t="str">
            <v/>
          </cell>
        </row>
        <row r="147">
          <cell r="A147" t="str">
            <v/>
          </cell>
          <cell r="C147" t="str">
            <v/>
          </cell>
          <cell r="D147" t="str">
            <v/>
          </cell>
          <cell r="E147" t="str">
            <v/>
          </cell>
          <cell r="F147" t="str">
            <v/>
          </cell>
          <cell r="G147" t="str">
            <v/>
          </cell>
          <cell r="H147" t="str">
            <v/>
          </cell>
          <cell r="I147" t="str">
            <v/>
          </cell>
        </row>
        <row r="148">
          <cell r="A148" t="str">
            <v/>
          </cell>
          <cell r="C148" t="str">
            <v/>
          </cell>
          <cell r="D148" t="str">
            <v/>
          </cell>
          <cell r="E148" t="str">
            <v/>
          </cell>
          <cell r="F148" t="str">
            <v/>
          </cell>
          <cell r="G148" t="str">
            <v/>
          </cell>
          <cell r="H148" t="str">
            <v/>
          </cell>
          <cell r="I148" t="str">
            <v/>
          </cell>
        </row>
        <row r="149">
          <cell r="A149" t="str">
            <v/>
          </cell>
          <cell r="C149" t="str">
            <v/>
          </cell>
          <cell r="D149" t="str">
            <v/>
          </cell>
          <cell r="E149" t="str">
            <v/>
          </cell>
          <cell r="F149" t="str">
            <v/>
          </cell>
          <cell r="G149" t="str">
            <v/>
          </cell>
          <cell r="H149" t="str">
            <v/>
          </cell>
          <cell r="I149" t="str">
            <v/>
          </cell>
        </row>
        <row r="150">
          <cell r="A150" t="str">
            <v/>
          </cell>
          <cell r="C150" t="str">
            <v/>
          </cell>
          <cell r="D150" t="str">
            <v/>
          </cell>
          <cell r="E150" t="str">
            <v/>
          </cell>
          <cell r="F150" t="str">
            <v/>
          </cell>
          <cell r="G150" t="str">
            <v/>
          </cell>
          <cell r="H150" t="str">
            <v/>
          </cell>
          <cell r="I150" t="str">
            <v/>
          </cell>
        </row>
        <row r="151">
          <cell r="A151" t="str">
            <v/>
          </cell>
          <cell r="C151" t="str">
            <v/>
          </cell>
          <cell r="D151" t="str">
            <v/>
          </cell>
          <cell r="E151" t="str">
            <v/>
          </cell>
          <cell r="F151" t="str">
            <v/>
          </cell>
          <cell r="G151" t="str">
            <v/>
          </cell>
          <cell r="H151" t="str">
            <v/>
          </cell>
          <cell r="I151" t="str">
            <v/>
          </cell>
        </row>
        <row r="152">
          <cell r="A152" t="str">
            <v/>
          </cell>
          <cell r="C152" t="str">
            <v/>
          </cell>
          <cell r="D152" t="str">
            <v/>
          </cell>
          <cell r="E152" t="str">
            <v/>
          </cell>
          <cell r="F152" t="str">
            <v/>
          </cell>
          <cell r="G152" t="str">
            <v/>
          </cell>
          <cell r="H152" t="str">
            <v/>
          </cell>
          <cell r="I152" t="str">
            <v/>
          </cell>
        </row>
        <row r="153">
          <cell r="A153" t="str">
            <v/>
          </cell>
          <cell r="C153" t="str">
            <v/>
          </cell>
          <cell r="D153" t="str">
            <v/>
          </cell>
          <cell r="E153" t="str">
            <v/>
          </cell>
          <cell r="F153" t="str">
            <v/>
          </cell>
          <cell r="G153" t="str">
            <v/>
          </cell>
          <cell r="H153" t="str">
            <v/>
          </cell>
          <cell r="I153" t="str">
            <v/>
          </cell>
        </row>
        <row r="154">
          <cell r="A154" t="str">
            <v/>
          </cell>
          <cell r="C154" t="str">
            <v/>
          </cell>
          <cell r="D154" t="str">
            <v/>
          </cell>
          <cell r="E154" t="str">
            <v/>
          </cell>
          <cell r="F154" t="str">
            <v/>
          </cell>
          <cell r="G154" t="str">
            <v/>
          </cell>
          <cell r="H154" t="str">
            <v/>
          </cell>
          <cell r="I154" t="str">
            <v/>
          </cell>
        </row>
        <row r="155">
          <cell r="A155" t="str">
            <v/>
          </cell>
          <cell r="C155" t="str">
            <v/>
          </cell>
          <cell r="D155" t="str">
            <v/>
          </cell>
          <cell r="E155" t="str">
            <v/>
          </cell>
          <cell r="F155" t="str">
            <v/>
          </cell>
          <cell r="G155" t="str">
            <v/>
          </cell>
          <cell r="H155" t="str">
            <v/>
          </cell>
          <cell r="I155" t="str">
            <v/>
          </cell>
        </row>
        <row r="156">
          <cell r="A156" t="str">
            <v/>
          </cell>
          <cell r="C156" t="str">
            <v/>
          </cell>
          <cell r="D156" t="str">
            <v/>
          </cell>
          <cell r="E156" t="str">
            <v/>
          </cell>
          <cell r="F156" t="str">
            <v/>
          </cell>
          <cell r="G156" t="str">
            <v/>
          </cell>
          <cell r="H156" t="str">
            <v/>
          </cell>
          <cell r="I156" t="str">
            <v/>
          </cell>
        </row>
        <row r="157">
          <cell r="A157" t="str">
            <v/>
          </cell>
          <cell r="C157" t="str">
            <v/>
          </cell>
          <cell r="D157" t="str">
            <v/>
          </cell>
          <cell r="E157" t="str">
            <v/>
          </cell>
          <cell r="F157" t="str">
            <v/>
          </cell>
          <cell r="G157" t="str">
            <v/>
          </cell>
          <cell r="H157" t="str">
            <v/>
          </cell>
          <cell r="I157" t="str">
            <v/>
          </cell>
        </row>
        <row r="158">
          <cell r="A158" t="str">
            <v/>
          </cell>
          <cell r="C158" t="str">
            <v/>
          </cell>
          <cell r="D158" t="str">
            <v/>
          </cell>
          <cell r="E158" t="str">
            <v/>
          </cell>
          <cell r="F158" t="str">
            <v/>
          </cell>
          <cell r="G158" t="str">
            <v/>
          </cell>
          <cell r="H158" t="str">
            <v/>
          </cell>
          <cell r="I158" t="str">
            <v/>
          </cell>
        </row>
        <row r="159">
          <cell r="A159" t="str">
            <v/>
          </cell>
          <cell r="C159" t="str">
            <v/>
          </cell>
          <cell r="D159" t="str">
            <v/>
          </cell>
          <cell r="E159" t="str">
            <v/>
          </cell>
          <cell r="F159" t="str">
            <v/>
          </cell>
          <cell r="G159" t="str">
            <v/>
          </cell>
          <cell r="H159" t="str">
            <v/>
          </cell>
          <cell r="I159" t="str">
            <v/>
          </cell>
        </row>
        <row r="160">
          <cell r="A160" t="str">
            <v/>
          </cell>
          <cell r="C160" t="str">
            <v/>
          </cell>
          <cell r="D160" t="str">
            <v/>
          </cell>
          <cell r="E160" t="str">
            <v/>
          </cell>
          <cell r="F160" t="str">
            <v/>
          </cell>
          <cell r="G160" t="str">
            <v/>
          </cell>
          <cell r="H160" t="str">
            <v/>
          </cell>
          <cell r="I160" t="str">
            <v/>
          </cell>
        </row>
        <row r="161">
          <cell r="A161" t="str">
            <v/>
          </cell>
          <cell r="C161" t="str">
            <v/>
          </cell>
          <cell r="D161" t="str">
            <v/>
          </cell>
          <cell r="E161" t="str">
            <v/>
          </cell>
          <cell r="F161" t="str">
            <v/>
          </cell>
          <cell r="G161" t="str">
            <v/>
          </cell>
          <cell r="H161" t="str">
            <v/>
          </cell>
          <cell r="I161" t="str">
            <v/>
          </cell>
        </row>
        <row r="162">
          <cell r="A162" t="str">
            <v/>
          </cell>
          <cell r="C162" t="str">
            <v/>
          </cell>
          <cell r="D162" t="str">
            <v/>
          </cell>
          <cell r="E162" t="str">
            <v/>
          </cell>
          <cell r="F162" t="str">
            <v/>
          </cell>
          <cell r="G162" t="str">
            <v/>
          </cell>
          <cell r="H162" t="str">
            <v/>
          </cell>
          <cell r="I162" t="str">
            <v/>
          </cell>
        </row>
        <row r="163">
          <cell r="A163" t="str">
            <v/>
          </cell>
          <cell r="C163" t="str">
            <v/>
          </cell>
          <cell r="D163" t="str">
            <v/>
          </cell>
          <cell r="E163" t="str">
            <v/>
          </cell>
          <cell r="F163" t="str">
            <v/>
          </cell>
          <cell r="G163" t="str">
            <v/>
          </cell>
          <cell r="H163" t="str">
            <v/>
          </cell>
          <cell r="I163" t="str">
            <v/>
          </cell>
        </row>
        <row r="164">
          <cell r="A164" t="str">
            <v/>
          </cell>
          <cell r="C164" t="str">
            <v/>
          </cell>
          <cell r="D164" t="str">
            <v/>
          </cell>
          <cell r="E164" t="str">
            <v/>
          </cell>
          <cell r="F164" t="str">
            <v/>
          </cell>
          <cell r="G164" t="str">
            <v/>
          </cell>
          <cell r="H164" t="str">
            <v/>
          </cell>
          <cell r="I164" t="str">
            <v/>
          </cell>
        </row>
        <row r="165">
          <cell r="A165" t="str">
            <v/>
          </cell>
          <cell r="C165" t="str">
            <v/>
          </cell>
          <cell r="D165" t="str">
            <v/>
          </cell>
          <cell r="E165" t="str">
            <v/>
          </cell>
          <cell r="F165" t="str">
            <v/>
          </cell>
          <cell r="G165" t="str">
            <v/>
          </cell>
          <cell r="H165" t="str">
            <v/>
          </cell>
          <cell r="I165" t="str">
            <v/>
          </cell>
        </row>
        <row r="166">
          <cell r="A166" t="str">
            <v/>
          </cell>
          <cell r="C166" t="str">
            <v/>
          </cell>
          <cell r="D166" t="str">
            <v/>
          </cell>
          <cell r="E166" t="str">
            <v/>
          </cell>
          <cell r="F166" t="str">
            <v/>
          </cell>
          <cell r="G166" t="str">
            <v/>
          </cell>
          <cell r="H166" t="str">
            <v/>
          </cell>
          <cell r="I166" t="str">
            <v/>
          </cell>
        </row>
        <row r="167">
          <cell r="A167" t="str">
            <v/>
          </cell>
          <cell r="C167" t="str">
            <v/>
          </cell>
          <cell r="D167" t="str">
            <v/>
          </cell>
          <cell r="E167" t="str">
            <v/>
          </cell>
          <cell r="F167" t="str">
            <v/>
          </cell>
          <cell r="G167" t="str">
            <v/>
          </cell>
          <cell r="H167" t="str">
            <v/>
          </cell>
          <cell r="I167" t="str">
            <v/>
          </cell>
        </row>
        <row r="168">
          <cell r="A168" t="str">
            <v/>
          </cell>
          <cell r="C168" t="str">
            <v/>
          </cell>
          <cell r="D168" t="str">
            <v/>
          </cell>
          <cell r="E168" t="str">
            <v/>
          </cell>
          <cell r="F168" t="str">
            <v/>
          </cell>
          <cell r="G168" t="str">
            <v/>
          </cell>
          <cell r="H168" t="str">
            <v/>
          </cell>
          <cell r="I168" t="str">
            <v/>
          </cell>
        </row>
        <row r="169">
          <cell r="A169" t="str">
            <v/>
          </cell>
          <cell r="C169" t="str">
            <v/>
          </cell>
          <cell r="D169" t="str">
            <v/>
          </cell>
          <cell r="E169" t="str">
            <v/>
          </cell>
          <cell r="F169" t="str">
            <v/>
          </cell>
          <cell r="G169" t="str">
            <v/>
          </cell>
          <cell r="H169" t="str">
            <v/>
          </cell>
          <cell r="I169" t="str">
            <v/>
          </cell>
        </row>
        <row r="170">
          <cell r="A170" t="str">
            <v/>
          </cell>
          <cell r="C170" t="str">
            <v/>
          </cell>
          <cell r="D170" t="str">
            <v/>
          </cell>
          <cell r="E170" t="str">
            <v/>
          </cell>
          <cell r="F170" t="str">
            <v/>
          </cell>
          <cell r="G170" t="str">
            <v/>
          </cell>
          <cell r="H170" t="str">
            <v/>
          </cell>
          <cell r="I170" t="str">
            <v/>
          </cell>
        </row>
        <row r="171">
          <cell r="A171" t="str">
            <v/>
          </cell>
          <cell r="C171" t="str">
            <v/>
          </cell>
          <cell r="D171" t="str">
            <v/>
          </cell>
          <cell r="E171" t="str">
            <v/>
          </cell>
          <cell r="F171" t="str">
            <v/>
          </cell>
          <cell r="G171" t="str">
            <v/>
          </cell>
          <cell r="H171" t="str">
            <v/>
          </cell>
          <cell r="I171" t="str">
            <v/>
          </cell>
        </row>
        <row r="172">
          <cell r="A172" t="str">
            <v/>
          </cell>
          <cell r="C172" t="str">
            <v/>
          </cell>
          <cell r="D172" t="str">
            <v/>
          </cell>
          <cell r="E172" t="str">
            <v/>
          </cell>
          <cell r="F172" t="str">
            <v/>
          </cell>
          <cell r="G172" t="str">
            <v/>
          </cell>
          <cell r="H172" t="str">
            <v/>
          </cell>
          <cell r="I172" t="str">
            <v/>
          </cell>
        </row>
        <row r="173">
          <cell r="A173" t="str">
            <v/>
          </cell>
          <cell r="C173" t="str">
            <v/>
          </cell>
          <cell r="D173" t="str">
            <v/>
          </cell>
          <cell r="E173" t="str">
            <v/>
          </cell>
          <cell r="F173" t="str">
            <v/>
          </cell>
          <cell r="G173" t="str">
            <v/>
          </cell>
          <cell r="H173" t="str">
            <v/>
          </cell>
          <cell r="I173" t="str">
            <v/>
          </cell>
        </row>
        <row r="174">
          <cell r="A174" t="str">
            <v/>
          </cell>
          <cell r="C174" t="str">
            <v/>
          </cell>
          <cell r="D174" t="str">
            <v/>
          </cell>
          <cell r="E174" t="str">
            <v/>
          </cell>
          <cell r="F174" t="str">
            <v/>
          </cell>
          <cell r="G174" t="str">
            <v/>
          </cell>
          <cell r="H174" t="str">
            <v/>
          </cell>
          <cell r="I174" t="str">
            <v/>
          </cell>
        </row>
        <row r="175">
          <cell r="A175" t="str">
            <v/>
          </cell>
          <cell r="C175" t="str">
            <v/>
          </cell>
          <cell r="D175" t="str">
            <v/>
          </cell>
          <cell r="E175" t="str">
            <v/>
          </cell>
          <cell r="F175" t="str">
            <v/>
          </cell>
          <cell r="G175" t="str">
            <v/>
          </cell>
          <cell r="H175" t="str">
            <v/>
          </cell>
          <cell r="I175" t="str">
            <v/>
          </cell>
        </row>
        <row r="176">
          <cell r="A176" t="str">
            <v/>
          </cell>
          <cell r="C176" t="str">
            <v/>
          </cell>
          <cell r="D176" t="str">
            <v/>
          </cell>
          <cell r="E176" t="str">
            <v/>
          </cell>
          <cell r="F176" t="str">
            <v/>
          </cell>
          <cell r="G176" t="str">
            <v/>
          </cell>
          <cell r="H176" t="str">
            <v/>
          </cell>
          <cell r="I176" t="str">
            <v/>
          </cell>
        </row>
        <row r="177">
          <cell r="A177" t="str">
            <v/>
          </cell>
          <cell r="C177" t="str">
            <v/>
          </cell>
          <cell r="D177" t="str">
            <v/>
          </cell>
          <cell r="E177" t="str">
            <v/>
          </cell>
          <cell r="F177" t="str">
            <v/>
          </cell>
          <cell r="G177" t="str">
            <v/>
          </cell>
          <cell r="H177" t="str">
            <v/>
          </cell>
          <cell r="I177" t="str">
            <v/>
          </cell>
        </row>
        <row r="178">
          <cell r="A178" t="str">
            <v/>
          </cell>
          <cell r="C178" t="str">
            <v/>
          </cell>
          <cell r="D178" t="str">
            <v/>
          </cell>
          <cell r="E178" t="str">
            <v/>
          </cell>
          <cell r="F178" t="str">
            <v/>
          </cell>
          <cell r="G178" t="str">
            <v/>
          </cell>
          <cell r="H178" t="str">
            <v/>
          </cell>
          <cell r="I178" t="str">
            <v/>
          </cell>
        </row>
        <row r="179">
          <cell r="A179" t="str">
            <v/>
          </cell>
          <cell r="C179" t="str">
            <v/>
          </cell>
          <cell r="D179" t="str">
            <v/>
          </cell>
          <cell r="E179" t="str">
            <v/>
          </cell>
          <cell r="F179" t="str">
            <v/>
          </cell>
          <cell r="G179" t="str">
            <v/>
          </cell>
          <cell r="H179" t="str">
            <v/>
          </cell>
          <cell r="I179" t="str">
            <v/>
          </cell>
        </row>
        <row r="180">
          <cell r="A180" t="str">
            <v/>
          </cell>
          <cell r="C180" t="str">
            <v/>
          </cell>
          <cell r="D180" t="str">
            <v/>
          </cell>
          <cell r="E180" t="str">
            <v/>
          </cell>
          <cell r="F180" t="str">
            <v/>
          </cell>
          <cell r="G180" t="str">
            <v/>
          </cell>
          <cell r="H180" t="str">
            <v/>
          </cell>
          <cell r="I180" t="str">
            <v/>
          </cell>
        </row>
        <row r="181">
          <cell r="A181" t="str">
            <v/>
          </cell>
          <cell r="C181" t="str">
            <v/>
          </cell>
          <cell r="D181" t="str">
            <v/>
          </cell>
          <cell r="E181" t="str">
            <v/>
          </cell>
          <cell r="F181" t="str">
            <v/>
          </cell>
          <cell r="G181" t="str">
            <v/>
          </cell>
          <cell r="H181" t="str">
            <v/>
          </cell>
          <cell r="I181" t="str">
            <v/>
          </cell>
        </row>
        <row r="182">
          <cell r="A182" t="str">
            <v/>
          </cell>
          <cell r="C182" t="str">
            <v/>
          </cell>
          <cell r="D182" t="str">
            <v/>
          </cell>
          <cell r="E182" t="str">
            <v/>
          </cell>
          <cell r="F182" t="str">
            <v/>
          </cell>
          <cell r="G182" t="str">
            <v/>
          </cell>
          <cell r="H182" t="str">
            <v/>
          </cell>
          <cell r="I182" t="str">
            <v/>
          </cell>
        </row>
        <row r="183">
          <cell r="A183" t="str">
            <v/>
          </cell>
          <cell r="C183" t="str">
            <v/>
          </cell>
          <cell r="D183" t="str">
            <v/>
          </cell>
          <cell r="E183" t="str">
            <v/>
          </cell>
          <cell r="F183" t="str">
            <v/>
          </cell>
          <cell r="G183" t="str">
            <v/>
          </cell>
          <cell r="H183" t="str">
            <v/>
          </cell>
          <cell r="I183" t="str">
            <v/>
          </cell>
        </row>
        <row r="184">
          <cell r="A184" t="str">
            <v/>
          </cell>
          <cell r="C184" t="str">
            <v/>
          </cell>
          <cell r="D184" t="str">
            <v/>
          </cell>
          <cell r="E184" t="str">
            <v/>
          </cell>
          <cell r="F184" t="str">
            <v/>
          </cell>
          <cell r="G184" t="str">
            <v/>
          </cell>
          <cell r="H184" t="str">
            <v/>
          </cell>
          <cell r="I184" t="str">
            <v/>
          </cell>
        </row>
        <row r="185">
          <cell r="A185" t="str">
            <v/>
          </cell>
          <cell r="C185" t="str">
            <v/>
          </cell>
          <cell r="D185" t="str">
            <v/>
          </cell>
          <cell r="E185" t="str">
            <v/>
          </cell>
          <cell r="F185" t="str">
            <v/>
          </cell>
          <cell r="G185" t="str">
            <v/>
          </cell>
          <cell r="H185" t="str">
            <v/>
          </cell>
          <cell r="I185" t="str">
            <v/>
          </cell>
        </row>
        <row r="186">
          <cell r="A186" t="str">
            <v/>
          </cell>
          <cell r="C186" t="str">
            <v/>
          </cell>
          <cell r="D186" t="str">
            <v/>
          </cell>
          <cell r="E186" t="str">
            <v/>
          </cell>
          <cell r="F186" t="str">
            <v/>
          </cell>
          <cell r="G186" t="str">
            <v/>
          </cell>
          <cell r="H186" t="str">
            <v/>
          </cell>
          <cell r="I186" t="str">
            <v/>
          </cell>
        </row>
        <row r="187">
          <cell r="A187" t="str">
            <v/>
          </cell>
          <cell r="C187" t="str">
            <v/>
          </cell>
          <cell r="D187" t="str">
            <v/>
          </cell>
          <cell r="E187" t="str">
            <v/>
          </cell>
          <cell r="F187" t="str">
            <v/>
          </cell>
          <cell r="G187" t="str">
            <v/>
          </cell>
          <cell r="H187" t="str">
            <v/>
          </cell>
          <cell r="I187" t="str">
            <v/>
          </cell>
        </row>
        <row r="188">
          <cell r="A188" t="str">
            <v/>
          </cell>
          <cell r="C188" t="str">
            <v/>
          </cell>
          <cell r="D188" t="str">
            <v/>
          </cell>
          <cell r="E188" t="str">
            <v/>
          </cell>
          <cell r="F188" t="str">
            <v/>
          </cell>
          <cell r="G188" t="str">
            <v/>
          </cell>
          <cell r="H188" t="str">
            <v/>
          </cell>
          <cell r="I188" t="str">
            <v/>
          </cell>
        </row>
        <row r="189">
          <cell r="A189" t="str">
            <v/>
          </cell>
          <cell r="C189" t="str">
            <v/>
          </cell>
          <cell r="D189" t="str">
            <v/>
          </cell>
          <cell r="E189" t="str">
            <v/>
          </cell>
          <cell r="F189" t="str">
            <v/>
          </cell>
          <cell r="G189" t="str">
            <v/>
          </cell>
          <cell r="H189" t="str">
            <v/>
          </cell>
          <cell r="I189" t="str">
            <v/>
          </cell>
        </row>
        <row r="190">
          <cell r="A190" t="str">
            <v/>
          </cell>
          <cell r="C190" t="str">
            <v/>
          </cell>
          <cell r="D190" t="str">
            <v/>
          </cell>
          <cell r="E190" t="str">
            <v/>
          </cell>
          <cell r="F190" t="str">
            <v/>
          </cell>
          <cell r="G190" t="str">
            <v/>
          </cell>
          <cell r="H190" t="str">
            <v/>
          </cell>
          <cell r="I190" t="str">
            <v/>
          </cell>
        </row>
        <row r="191">
          <cell r="A191" t="str">
            <v/>
          </cell>
          <cell r="C191" t="str">
            <v/>
          </cell>
          <cell r="D191" t="str">
            <v/>
          </cell>
          <cell r="E191" t="str">
            <v/>
          </cell>
          <cell r="F191" t="str">
            <v/>
          </cell>
          <cell r="G191" t="str">
            <v/>
          </cell>
          <cell r="H191" t="str">
            <v/>
          </cell>
          <cell r="I191" t="str">
            <v/>
          </cell>
        </row>
        <row r="192">
          <cell r="A192" t="str">
            <v/>
          </cell>
          <cell r="C192" t="str">
            <v/>
          </cell>
          <cell r="D192" t="str">
            <v/>
          </cell>
          <cell r="E192" t="str">
            <v/>
          </cell>
          <cell r="F192" t="str">
            <v/>
          </cell>
          <cell r="G192" t="str">
            <v/>
          </cell>
          <cell r="H192" t="str">
            <v/>
          </cell>
          <cell r="I192" t="str">
            <v/>
          </cell>
        </row>
        <row r="193">
          <cell r="A193" t="str">
            <v/>
          </cell>
          <cell r="C193" t="str">
            <v/>
          </cell>
          <cell r="D193" t="str">
            <v/>
          </cell>
          <cell r="E193" t="str">
            <v/>
          </cell>
          <cell r="F193" t="str">
            <v/>
          </cell>
          <cell r="G193" t="str">
            <v/>
          </cell>
          <cell r="H193" t="str">
            <v/>
          </cell>
          <cell r="I193" t="str">
            <v/>
          </cell>
        </row>
        <row r="194">
          <cell r="A194" t="str">
            <v/>
          </cell>
          <cell r="C194" t="str">
            <v/>
          </cell>
          <cell r="D194" t="str">
            <v/>
          </cell>
          <cell r="E194" t="str">
            <v/>
          </cell>
          <cell r="F194" t="str">
            <v/>
          </cell>
          <cell r="G194" t="str">
            <v/>
          </cell>
          <cell r="H194" t="str">
            <v/>
          </cell>
          <cell r="I194" t="str">
            <v/>
          </cell>
        </row>
        <row r="195">
          <cell r="A195" t="str">
            <v/>
          </cell>
          <cell r="C195" t="str">
            <v/>
          </cell>
          <cell r="D195" t="str">
            <v/>
          </cell>
          <cell r="E195" t="str">
            <v/>
          </cell>
          <cell r="F195" t="str">
            <v/>
          </cell>
          <cell r="G195" t="str">
            <v/>
          </cell>
          <cell r="H195" t="str">
            <v/>
          </cell>
          <cell r="I195" t="str">
            <v/>
          </cell>
        </row>
        <row r="196">
          <cell r="A196" t="str">
            <v/>
          </cell>
          <cell r="C196" t="str">
            <v/>
          </cell>
          <cell r="D196" t="str">
            <v/>
          </cell>
          <cell r="E196" t="str">
            <v/>
          </cell>
          <cell r="F196" t="str">
            <v/>
          </cell>
          <cell r="G196" t="str">
            <v/>
          </cell>
          <cell r="H196" t="str">
            <v/>
          </cell>
          <cell r="I196" t="str">
            <v/>
          </cell>
        </row>
        <row r="197">
          <cell r="A197" t="str">
            <v/>
          </cell>
          <cell r="C197" t="str">
            <v/>
          </cell>
          <cell r="D197" t="str">
            <v/>
          </cell>
          <cell r="E197" t="str">
            <v/>
          </cell>
          <cell r="F197" t="str">
            <v/>
          </cell>
          <cell r="G197" t="str">
            <v/>
          </cell>
          <cell r="H197" t="str">
            <v/>
          </cell>
          <cell r="I197" t="str">
            <v/>
          </cell>
        </row>
        <row r="198">
          <cell r="A198" t="str">
            <v/>
          </cell>
          <cell r="C198" t="str">
            <v/>
          </cell>
          <cell r="D198" t="str">
            <v/>
          </cell>
          <cell r="E198" t="str">
            <v/>
          </cell>
          <cell r="F198" t="str">
            <v/>
          </cell>
          <cell r="G198" t="str">
            <v/>
          </cell>
          <cell r="H198" t="str">
            <v/>
          </cell>
          <cell r="I198" t="str">
            <v/>
          </cell>
        </row>
        <row r="199">
          <cell r="A199" t="str">
            <v/>
          </cell>
          <cell r="C199" t="str">
            <v/>
          </cell>
          <cell r="D199" t="str">
            <v/>
          </cell>
          <cell r="E199" t="str">
            <v/>
          </cell>
          <cell r="F199" t="str">
            <v/>
          </cell>
          <cell r="G199" t="str">
            <v/>
          </cell>
          <cell r="H199" t="str">
            <v/>
          </cell>
          <cell r="I199" t="str">
            <v/>
          </cell>
        </row>
        <row r="200">
          <cell r="A200" t="str">
            <v/>
          </cell>
          <cell r="C200" t="str">
            <v/>
          </cell>
          <cell r="D200" t="str">
            <v/>
          </cell>
          <cell r="E200" t="str">
            <v/>
          </cell>
          <cell r="F200" t="str">
            <v/>
          </cell>
          <cell r="G200" t="str">
            <v/>
          </cell>
          <cell r="H200" t="str">
            <v/>
          </cell>
          <cell r="I200" t="str">
            <v/>
          </cell>
        </row>
        <row r="201">
          <cell r="A201" t="str">
            <v/>
          </cell>
          <cell r="C201" t="str">
            <v/>
          </cell>
          <cell r="D201" t="str">
            <v/>
          </cell>
          <cell r="E201" t="str">
            <v/>
          </cell>
          <cell r="F201" t="str">
            <v/>
          </cell>
          <cell r="G201" t="str">
            <v/>
          </cell>
          <cell r="H201" t="str">
            <v/>
          </cell>
          <cell r="I201" t="str">
            <v/>
          </cell>
        </row>
        <row r="202">
          <cell r="A202" t="str">
            <v/>
          </cell>
          <cell r="C202" t="str">
            <v/>
          </cell>
          <cell r="D202" t="str">
            <v/>
          </cell>
          <cell r="E202" t="str">
            <v/>
          </cell>
          <cell r="F202" t="str">
            <v/>
          </cell>
          <cell r="G202" t="str">
            <v/>
          </cell>
          <cell r="H202" t="str">
            <v/>
          </cell>
          <cell r="I202" t="str">
            <v/>
          </cell>
        </row>
        <row r="203">
          <cell r="A203" t="str">
            <v/>
          </cell>
          <cell r="C203" t="str">
            <v/>
          </cell>
          <cell r="D203" t="str">
            <v/>
          </cell>
          <cell r="E203" t="str">
            <v/>
          </cell>
          <cell r="F203" t="str">
            <v/>
          </cell>
          <cell r="G203" t="str">
            <v/>
          </cell>
          <cell r="H203" t="str">
            <v/>
          </cell>
          <cell r="I203" t="str">
            <v/>
          </cell>
        </row>
        <row r="204">
          <cell r="A204" t="str">
            <v/>
          </cell>
          <cell r="C204" t="str">
            <v/>
          </cell>
          <cell r="D204" t="str">
            <v/>
          </cell>
          <cell r="E204" t="str">
            <v/>
          </cell>
          <cell r="F204" t="str">
            <v/>
          </cell>
          <cell r="G204" t="str">
            <v/>
          </cell>
          <cell r="H204" t="str">
            <v/>
          </cell>
          <cell r="I204" t="str">
            <v/>
          </cell>
        </row>
        <row r="205">
          <cell r="A205" t="str">
            <v/>
          </cell>
          <cell r="C205" t="str">
            <v/>
          </cell>
          <cell r="D205" t="str">
            <v/>
          </cell>
          <cell r="E205" t="str">
            <v/>
          </cell>
          <cell r="F205" t="str">
            <v/>
          </cell>
          <cell r="G205" t="str">
            <v/>
          </cell>
          <cell r="H205" t="str">
            <v/>
          </cell>
          <cell r="I205" t="str">
            <v/>
          </cell>
        </row>
        <row r="206">
          <cell r="A206" t="str">
            <v/>
          </cell>
          <cell r="C206" t="str">
            <v/>
          </cell>
          <cell r="D206" t="str">
            <v/>
          </cell>
          <cell r="E206" t="str">
            <v/>
          </cell>
          <cell r="F206" t="str">
            <v/>
          </cell>
          <cell r="G206" t="str">
            <v/>
          </cell>
          <cell r="H206" t="str">
            <v/>
          </cell>
          <cell r="I206" t="str">
            <v/>
          </cell>
        </row>
        <row r="207">
          <cell r="A207" t="str">
            <v/>
          </cell>
          <cell r="C207" t="str">
            <v/>
          </cell>
          <cell r="D207" t="str">
            <v/>
          </cell>
          <cell r="E207" t="str">
            <v/>
          </cell>
          <cell r="F207" t="str">
            <v/>
          </cell>
          <cell r="G207" t="str">
            <v/>
          </cell>
          <cell r="H207" t="str">
            <v/>
          </cell>
          <cell r="I207" t="str">
            <v/>
          </cell>
        </row>
        <row r="208">
          <cell r="A208" t="str">
            <v/>
          </cell>
          <cell r="C208" t="str">
            <v/>
          </cell>
          <cell r="D208" t="str">
            <v/>
          </cell>
          <cell r="E208" t="str">
            <v/>
          </cell>
          <cell r="F208" t="str">
            <v/>
          </cell>
          <cell r="G208" t="str">
            <v/>
          </cell>
          <cell r="H208" t="str">
            <v/>
          </cell>
          <cell r="I208" t="str">
            <v/>
          </cell>
        </row>
        <row r="209">
          <cell r="A209" t="str">
            <v/>
          </cell>
          <cell r="C209" t="str">
            <v/>
          </cell>
          <cell r="D209" t="str">
            <v/>
          </cell>
          <cell r="E209" t="str">
            <v/>
          </cell>
          <cell r="F209" t="str">
            <v/>
          </cell>
          <cell r="G209" t="str">
            <v/>
          </cell>
          <cell r="H209" t="str">
            <v/>
          </cell>
          <cell r="I209" t="str">
            <v/>
          </cell>
        </row>
        <row r="210">
          <cell r="A210" t="str">
            <v/>
          </cell>
          <cell r="C210" t="str">
            <v/>
          </cell>
          <cell r="D210" t="str">
            <v/>
          </cell>
          <cell r="E210" t="str">
            <v/>
          </cell>
          <cell r="F210" t="str">
            <v/>
          </cell>
          <cell r="G210" t="str">
            <v/>
          </cell>
          <cell r="H210" t="str">
            <v/>
          </cell>
          <cell r="I210" t="str">
            <v/>
          </cell>
        </row>
        <row r="211">
          <cell r="A211" t="str">
            <v/>
          </cell>
          <cell r="C211" t="str">
            <v/>
          </cell>
          <cell r="D211" t="str">
            <v/>
          </cell>
          <cell r="E211" t="str">
            <v/>
          </cell>
          <cell r="F211" t="str">
            <v/>
          </cell>
          <cell r="G211" t="str">
            <v/>
          </cell>
          <cell r="H211" t="str">
            <v/>
          </cell>
          <cell r="I211" t="str">
            <v/>
          </cell>
        </row>
        <row r="212">
          <cell r="A212" t="str">
            <v/>
          </cell>
          <cell r="C212" t="str">
            <v/>
          </cell>
          <cell r="D212" t="str">
            <v/>
          </cell>
          <cell r="E212" t="str">
            <v/>
          </cell>
          <cell r="F212" t="str">
            <v/>
          </cell>
          <cell r="G212" t="str">
            <v/>
          </cell>
          <cell r="H212" t="str">
            <v/>
          </cell>
          <cell r="I212" t="str">
            <v/>
          </cell>
        </row>
        <row r="213">
          <cell r="A213" t="str">
            <v/>
          </cell>
          <cell r="C213" t="str">
            <v/>
          </cell>
          <cell r="D213" t="str">
            <v/>
          </cell>
          <cell r="E213" t="str">
            <v/>
          </cell>
          <cell r="F213" t="str">
            <v/>
          </cell>
          <cell r="G213" t="str">
            <v/>
          </cell>
          <cell r="H213" t="str">
            <v/>
          </cell>
          <cell r="I213" t="str">
            <v/>
          </cell>
        </row>
        <row r="214">
          <cell r="A214" t="str">
            <v/>
          </cell>
          <cell r="C214" t="str">
            <v/>
          </cell>
          <cell r="D214" t="str">
            <v/>
          </cell>
          <cell r="E214" t="str">
            <v/>
          </cell>
          <cell r="F214" t="str">
            <v/>
          </cell>
          <cell r="G214" t="str">
            <v/>
          </cell>
          <cell r="H214" t="str">
            <v/>
          </cell>
          <cell r="I214" t="str">
            <v/>
          </cell>
        </row>
        <row r="215">
          <cell r="A215" t="str">
            <v/>
          </cell>
          <cell r="C215" t="str">
            <v/>
          </cell>
          <cell r="D215" t="str">
            <v/>
          </cell>
          <cell r="E215" t="str">
            <v/>
          </cell>
          <cell r="F215" t="str">
            <v/>
          </cell>
          <cell r="G215" t="str">
            <v/>
          </cell>
          <cell r="H215" t="str">
            <v/>
          </cell>
          <cell r="I215" t="str">
            <v/>
          </cell>
        </row>
        <row r="216">
          <cell r="A216" t="str">
            <v/>
          </cell>
          <cell r="C216" t="str">
            <v/>
          </cell>
          <cell r="D216" t="str">
            <v/>
          </cell>
          <cell r="E216" t="str">
            <v/>
          </cell>
          <cell r="F216" t="str">
            <v/>
          </cell>
          <cell r="G216" t="str">
            <v/>
          </cell>
          <cell r="H216" t="str">
            <v/>
          </cell>
          <cell r="I216" t="str">
            <v/>
          </cell>
        </row>
        <row r="217">
          <cell r="A217" t="str">
            <v/>
          </cell>
          <cell r="C217" t="str">
            <v/>
          </cell>
          <cell r="D217" t="str">
            <v/>
          </cell>
          <cell r="E217" t="str">
            <v/>
          </cell>
          <cell r="F217" t="str">
            <v/>
          </cell>
          <cell r="G217" t="str">
            <v/>
          </cell>
          <cell r="H217" t="str">
            <v/>
          </cell>
          <cell r="I217" t="str">
            <v/>
          </cell>
        </row>
        <row r="218">
          <cell r="A218" t="str">
            <v/>
          </cell>
          <cell r="C218" t="str">
            <v/>
          </cell>
          <cell r="D218" t="str">
            <v/>
          </cell>
          <cell r="E218" t="str">
            <v/>
          </cell>
          <cell r="F218" t="str">
            <v/>
          </cell>
          <cell r="G218" t="str">
            <v/>
          </cell>
          <cell r="H218" t="str">
            <v/>
          </cell>
          <cell r="I218" t="str">
            <v/>
          </cell>
        </row>
        <row r="219">
          <cell r="A219" t="str">
            <v/>
          </cell>
          <cell r="C219" t="str">
            <v/>
          </cell>
          <cell r="D219" t="str">
            <v/>
          </cell>
          <cell r="E219" t="str">
            <v/>
          </cell>
          <cell r="F219" t="str">
            <v/>
          </cell>
          <cell r="G219" t="str">
            <v/>
          </cell>
          <cell r="H219" t="str">
            <v/>
          </cell>
          <cell r="I219" t="str">
            <v/>
          </cell>
        </row>
        <row r="220">
          <cell r="A220" t="str">
            <v/>
          </cell>
          <cell r="C220" t="str">
            <v/>
          </cell>
          <cell r="D220" t="str">
            <v/>
          </cell>
          <cell r="E220" t="str">
            <v/>
          </cell>
          <cell r="F220" t="str">
            <v/>
          </cell>
          <cell r="G220" t="str">
            <v/>
          </cell>
          <cell r="H220" t="str">
            <v/>
          </cell>
          <cell r="I220" t="str">
            <v/>
          </cell>
        </row>
        <row r="221">
          <cell r="A221" t="str">
            <v/>
          </cell>
          <cell r="C221" t="str">
            <v/>
          </cell>
          <cell r="D221" t="str">
            <v/>
          </cell>
          <cell r="E221" t="str">
            <v/>
          </cell>
          <cell r="F221" t="str">
            <v/>
          </cell>
          <cell r="G221" t="str">
            <v/>
          </cell>
          <cell r="H221" t="str">
            <v/>
          </cell>
          <cell r="I221" t="str">
            <v/>
          </cell>
        </row>
        <row r="222">
          <cell r="A222" t="str">
            <v/>
          </cell>
          <cell r="C222" t="str">
            <v/>
          </cell>
          <cell r="D222" t="str">
            <v/>
          </cell>
          <cell r="E222" t="str">
            <v/>
          </cell>
          <cell r="F222" t="str">
            <v/>
          </cell>
          <cell r="G222" t="str">
            <v/>
          </cell>
          <cell r="H222" t="str">
            <v/>
          </cell>
          <cell r="I222" t="str">
            <v/>
          </cell>
        </row>
        <row r="223">
          <cell r="A223" t="str">
            <v/>
          </cell>
          <cell r="C223" t="str">
            <v/>
          </cell>
          <cell r="D223" t="str">
            <v/>
          </cell>
          <cell r="E223" t="str">
            <v/>
          </cell>
          <cell r="F223" t="str">
            <v/>
          </cell>
          <cell r="G223" t="str">
            <v/>
          </cell>
          <cell r="H223" t="str">
            <v/>
          </cell>
          <cell r="I223" t="str">
            <v/>
          </cell>
        </row>
        <row r="224">
          <cell r="A224" t="str">
            <v/>
          </cell>
          <cell r="C224" t="str">
            <v/>
          </cell>
          <cell r="D224" t="str">
            <v/>
          </cell>
          <cell r="E224" t="str">
            <v/>
          </cell>
          <cell r="F224" t="str">
            <v/>
          </cell>
          <cell r="G224" t="str">
            <v/>
          </cell>
          <cell r="H224" t="str">
            <v/>
          </cell>
          <cell r="I224" t="str">
            <v/>
          </cell>
        </row>
        <row r="225">
          <cell r="A225" t="str">
            <v/>
          </cell>
          <cell r="C225" t="str">
            <v/>
          </cell>
          <cell r="D225" t="str">
            <v/>
          </cell>
          <cell r="E225" t="str">
            <v/>
          </cell>
          <cell r="F225" t="str">
            <v/>
          </cell>
          <cell r="G225" t="str">
            <v/>
          </cell>
          <cell r="H225" t="str">
            <v/>
          </cell>
          <cell r="I225" t="str">
            <v/>
          </cell>
        </row>
        <row r="226">
          <cell r="A226" t="str">
            <v/>
          </cell>
          <cell r="C226" t="str">
            <v/>
          </cell>
          <cell r="D226" t="str">
            <v/>
          </cell>
          <cell r="E226" t="str">
            <v/>
          </cell>
          <cell r="F226" t="str">
            <v/>
          </cell>
          <cell r="G226" t="str">
            <v/>
          </cell>
          <cell r="H226" t="str">
            <v/>
          </cell>
          <cell r="I226" t="str">
            <v/>
          </cell>
        </row>
        <row r="227">
          <cell r="A227" t="str">
            <v/>
          </cell>
          <cell r="C227" t="str">
            <v/>
          </cell>
          <cell r="D227" t="str">
            <v/>
          </cell>
          <cell r="E227" t="str">
            <v/>
          </cell>
          <cell r="F227" t="str">
            <v/>
          </cell>
          <cell r="G227" t="str">
            <v/>
          </cell>
          <cell r="H227" t="str">
            <v/>
          </cell>
          <cell r="I227" t="str">
            <v/>
          </cell>
        </row>
        <row r="228">
          <cell r="A228" t="str">
            <v/>
          </cell>
          <cell r="C228" t="str">
            <v/>
          </cell>
          <cell r="D228" t="str">
            <v/>
          </cell>
          <cell r="E228" t="str">
            <v/>
          </cell>
          <cell r="F228" t="str">
            <v/>
          </cell>
          <cell r="G228" t="str">
            <v/>
          </cell>
          <cell r="H228" t="str">
            <v/>
          </cell>
          <cell r="I228" t="str">
            <v/>
          </cell>
        </row>
        <row r="229">
          <cell r="A229" t="str">
            <v/>
          </cell>
          <cell r="C229" t="str">
            <v/>
          </cell>
          <cell r="D229" t="str">
            <v/>
          </cell>
          <cell r="E229" t="str">
            <v/>
          </cell>
          <cell r="F229" t="str">
            <v/>
          </cell>
          <cell r="G229" t="str">
            <v/>
          </cell>
          <cell r="H229" t="str">
            <v/>
          </cell>
          <cell r="I229" t="str">
            <v/>
          </cell>
        </row>
        <row r="230">
          <cell r="A230" t="str">
            <v/>
          </cell>
          <cell r="C230" t="str">
            <v/>
          </cell>
          <cell r="D230" t="str">
            <v/>
          </cell>
          <cell r="E230" t="str">
            <v/>
          </cell>
          <cell r="F230" t="str">
            <v/>
          </cell>
          <cell r="G230" t="str">
            <v/>
          </cell>
          <cell r="H230" t="str">
            <v/>
          </cell>
          <cell r="I230" t="str">
            <v/>
          </cell>
        </row>
        <row r="231">
          <cell r="A231" t="str">
            <v/>
          </cell>
          <cell r="C231" t="str">
            <v/>
          </cell>
          <cell r="D231" t="str">
            <v/>
          </cell>
          <cell r="E231" t="str">
            <v/>
          </cell>
          <cell r="F231" t="str">
            <v/>
          </cell>
          <cell r="G231" t="str">
            <v/>
          </cell>
          <cell r="H231" t="str">
            <v/>
          </cell>
          <cell r="I231" t="str">
            <v/>
          </cell>
        </row>
        <row r="232">
          <cell r="A232" t="str">
            <v/>
          </cell>
          <cell r="C232" t="str">
            <v/>
          </cell>
          <cell r="D232" t="str">
            <v/>
          </cell>
          <cell r="E232" t="str">
            <v/>
          </cell>
          <cell r="F232" t="str">
            <v/>
          </cell>
          <cell r="G232" t="str">
            <v/>
          </cell>
          <cell r="H232" t="str">
            <v/>
          </cell>
          <cell r="I232" t="str">
            <v/>
          </cell>
        </row>
        <row r="233">
          <cell r="A233" t="str">
            <v/>
          </cell>
          <cell r="C233" t="str">
            <v/>
          </cell>
          <cell r="D233" t="str">
            <v/>
          </cell>
          <cell r="E233" t="str">
            <v/>
          </cell>
          <cell r="F233" t="str">
            <v/>
          </cell>
          <cell r="G233" t="str">
            <v/>
          </cell>
          <cell r="H233" t="str">
            <v/>
          </cell>
          <cell r="I233" t="str">
            <v/>
          </cell>
        </row>
        <row r="234">
          <cell r="A234" t="str">
            <v/>
          </cell>
          <cell r="C234" t="str">
            <v/>
          </cell>
          <cell r="D234" t="str">
            <v/>
          </cell>
          <cell r="E234" t="str">
            <v/>
          </cell>
          <cell r="F234" t="str">
            <v/>
          </cell>
          <cell r="G234" t="str">
            <v/>
          </cell>
          <cell r="H234" t="str">
            <v/>
          </cell>
          <cell r="I234" t="str">
            <v/>
          </cell>
        </row>
        <row r="235">
          <cell r="A235" t="str">
            <v/>
          </cell>
          <cell r="C235" t="str">
            <v/>
          </cell>
          <cell r="D235" t="str">
            <v/>
          </cell>
          <cell r="E235" t="str">
            <v/>
          </cell>
          <cell r="F235" t="str">
            <v/>
          </cell>
          <cell r="G235" t="str">
            <v/>
          </cell>
          <cell r="H235" t="str">
            <v/>
          </cell>
          <cell r="I235" t="str">
            <v/>
          </cell>
        </row>
        <row r="236">
          <cell r="A236" t="str">
            <v/>
          </cell>
          <cell r="C236" t="str">
            <v/>
          </cell>
          <cell r="D236" t="str">
            <v/>
          </cell>
          <cell r="E236" t="str">
            <v/>
          </cell>
          <cell r="F236" t="str">
            <v/>
          </cell>
          <cell r="G236" t="str">
            <v/>
          </cell>
          <cell r="H236" t="str">
            <v/>
          </cell>
          <cell r="I236" t="str">
            <v/>
          </cell>
        </row>
        <row r="237">
          <cell r="A237" t="str">
            <v/>
          </cell>
          <cell r="C237" t="str">
            <v/>
          </cell>
          <cell r="D237" t="str">
            <v/>
          </cell>
          <cell r="E237" t="str">
            <v/>
          </cell>
          <cell r="F237" t="str">
            <v/>
          </cell>
          <cell r="G237" t="str">
            <v/>
          </cell>
          <cell r="H237" t="str">
            <v/>
          </cell>
          <cell r="I237" t="str">
            <v/>
          </cell>
        </row>
        <row r="238">
          <cell r="A238" t="str">
            <v/>
          </cell>
          <cell r="C238" t="str">
            <v/>
          </cell>
          <cell r="D238" t="str">
            <v/>
          </cell>
          <cell r="E238" t="str">
            <v/>
          </cell>
          <cell r="F238" t="str">
            <v/>
          </cell>
          <cell r="G238" t="str">
            <v/>
          </cell>
          <cell r="H238" t="str">
            <v/>
          </cell>
          <cell r="I238" t="str">
            <v/>
          </cell>
        </row>
        <row r="239">
          <cell r="A239" t="str">
            <v/>
          </cell>
          <cell r="C239" t="str">
            <v/>
          </cell>
          <cell r="D239" t="str">
            <v/>
          </cell>
          <cell r="E239" t="str">
            <v/>
          </cell>
          <cell r="F239" t="str">
            <v/>
          </cell>
          <cell r="G239" t="str">
            <v/>
          </cell>
          <cell r="H239" t="str">
            <v/>
          </cell>
          <cell r="I239" t="str">
            <v/>
          </cell>
        </row>
        <row r="240">
          <cell r="A240" t="str">
            <v/>
          </cell>
          <cell r="C240" t="str">
            <v/>
          </cell>
          <cell r="D240" t="str">
            <v/>
          </cell>
          <cell r="E240" t="str">
            <v/>
          </cell>
          <cell r="F240" t="str">
            <v/>
          </cell>
          <cell r="G240" t="str">
            <v/>
          </cell>
          <cell r="H240" t="str">
            <v/>
          </cell>
          <cell r="I240" t="str">
            <v/>
          </cell>
        </row>
        <row r="241">
          <cell r="A241" t="str">
            <v/>
          </cell>
          <cell r="C241" t="str">
            <v/>
          </cell>
          <cell r="D241" t="str">
            <v/>
          </cell>
          <cell r="E241" t="str">
            <v/>
          </cell>
          <cell r="F241" t="str">
            <v/>
          </cell>
          <cell r="G241" t="str">
            <v/>
          </cell>
          <cell r="H241" t="str">
            <v/>
          </cell>
          <cell r="I241" t="str">
            <v/>
          </cell>
        </row>
        <row r="242">
          <cell r="A242" t="str">
            <v/>
          </cell>
          <cell r="C242" t="str">
            <v/>
          </cell>
          <cell r="D242" t="str">
            <v/>
          </cell>
          <cell r="E242" t="str">
            <v/>
          </cell>
          <cell r="F242" t="str">
            <v/>
          </cell>
          <cell r="G242" t="str">
            <v/>
          </cell>
          <cell r="H242" t="str">
            <v/>
          </cell>
          <cell r="I242" t="str">
            <v/>
          </cell>
        </row>
        <row r="243">
          <cell r="A243" t="str">
            <v/>
          </cell>
          <cell r="C243" t="str">
            <v/>
          </cell>
          <cell r="D243" t="str">
            <v/>
          </cell>
          <cell r="E243" t="str">
            <v/>
          </cell>
          <cell r="F243" t="str">
            <v/>
          </cell>
          <cell r="G243" t="str">
            <v/>
          </cell>
          <cell r="H243" t="str">
            <v/>
          </cell>
          <cell r="I243" t="str">
            <v/>
          </cell>
        </row>
        <row r="244">
          <cell r="A244" t="str">
            <v/>
          </cell>
          <cell r="C244" t="str">
            <v/>
          </cell>
          <cell r="D244" t="str">
            <v/>
          </cell>
          <cell r="E244" t="str">
            <v/>
          </cell>
          <cell r="F244" t="str">
            <v/>
          </cell>
          <cell r="G244" t="str">
            <v/>
          </cell>
          <cell r="H244" t="str">
            <v/>
          </cell>
          <cell r="I244" t="str">
            <v/>
          </cell>
        </row>
        <row r="245">
          <cell r="A245" t="str">
            <v/>
          </cell>
          <cell r="C245" t="str">
            <v/>
          </cell>
          <cell r="D245" t="str">
            <v/>
          </cell>
          <cell r="E245" t="str">
            <v/>
          </cell>
          <cell r="F245" t="str">
            <v/>
          </cell>
          <cell r="G245" t="str">
            <v/>
          </cell>
          <cell r="H245" t="str">
            <v/>
          </cell>
          <cell r="I245" t="str">
            <v/>
          </cell>
        </row>
        <row r="246">
          <cell r="A246" t="str">
            <v/>
          </cell>
          <cell r="C246" t="str">
            <v/>
          </cell>
          <cell r="D246" t="str">
            <v/>
          </cell>
          <cell r="E246" t="str">
            <v/>
          </cell>
          <cell r="F246" t="str">
            <v/>
          </cell>
          <cell r="G246" t="str">
            <v/>
          </cell>
          <cell r="H246" t="str">
            <v/>
          </cell>
          <cell r="I246" t="str">
            <v/>
          </cell>
        </row>
        <row r="247">
          <cell r="A247" t="str">
            <v/>
          </cell>
          <cell r="C247" t="str">
            <v/>
          </cell>
          <cell r="D247" t="str">
            <v/>
          </cell>
          <cell r="E247" t="str">
            <v/>
          </cell>
          <cell r="F247" t="str">
            <v/>
          </cell>
          <cell r="G247" t="str">
            <v/>
          </cell>
          <cell r="H247" t="str">
            <v/>
          </cell>
          <cell r="I247" t="str">
            <v/>
          </cell>
        </row>
        <row r="248">
          <cell r="A248" t="str">
            <v/>
          </cell>
          <cell r="C248" t="str">
            <v/>
          </cell>
          <cell r="D248" t="str">
            <v/>
          </cell>
          <cell r="E248" t="str">
            <v/>
          </cell>
          <cell r="F248" t="str">
            <v/>
          </cell>
          <cell r="G248" t="str">
            <v/>
          </cell>
          <cell r="H248" t="str">
            <v/>
          </cell>
          <cell r="I248" t="str">
            <v/>
          </cell>
        </row>
        <row r="249">
          <cell r="A249" t="str">
            <v/>
          </cell>
          <cell r="C249" t="str">
            <v/>
          </cell>
          <cell r="D249" t="str">
            <v/>
          </cell>
          <cell r="E249" t="str">
            <v/>
          </cell>
          <cell r="F249" t="str">
            <v/>
          </cell>
          <cell r="G249" t="str">
            <v/>
          </cell>
          <cell r="H249" t="str">
            <v/>
          </cell>
          <cell r="I249" t="str">
            <v/>
          </cell>
        </row>
        <row r="250">
          <cell r="A250" t="str">
            <v/>
          </cell>
          <cell r="C250" t="str">
            <v/>
          </cell>
          <cell r="D250" t="str">
            <v/>
          </cell>
          <cell r="E250" t="str">
            <v/>
          </cell>
          <cell r="F250" t="str">
            <v/>
          </cell>
          <cell r="G250" t="str">
            <v/>
          </cell>
          <cell r="H250" t="str">
            <v/>
          </cell>
          <cell r="I250" t="str">
            <v/>
          </cell>
        </row>
        <row r="251">
          <cell r="A251" t="str">
            <v/>
          </cell>
          <cell r="C251" t="str">
            <v/>
          </cell>
          <cell r="D251" t="str">
            <v/>
          </cell>
          <cell r="E251" t="str">
            <v/>
          </cell>
          <cell r="F251" t="str">
            <v/>
          </cell>
          <cell r="G251" t="str">
            <v/>
          </cell>
          <cell r="H251" t="str">
            <v/>
          </cell>
          <cell r="I251" t="str">
            <v/>
          </cell>
        </row>
        <row r="252">
          <cell r="A252" t="str">
            <v/>
          </cell>
          <cell r="C252" t="str">
            <v/>
          </cell>
          <cell r="D252" t="str">
            <v/>
          </cell>
          <cell r="E252" t="str">
            <v/>
          </cell>
          <cell r="F252" t="str">
            <v/>
          </cell>
          <cell r="G252" t="str">
            <v/>
          </cell>
          <cell r="H252" t="str">
            <v/>
          </cell>
          <cell r="I252" t="str">
            <v/>
          </cell>
        </row>
        <row r="253">
          <cell r="A253" t="str">
            <v/>
          </cell>
          <cell r="C253" t="str">
            <v/>
          </cell>
          <cell r="D253" t="str">
            <v/>
          </cell>
          <cell r="E253" t="str">
            <v/>
          </cell>
          <cell r="F253" t="str">
            <v/>
          </cell>
          <cell r="G253" t="str">
            <v/>
          </cell>
          <cell r="H253" t="str">
            <v/>
          </cell>
          <cell r="I253" t="str">
            <v/>
          </cell>
        </row>
        <row r="254">
          <cell r="A254" t="str">
            <v/>
          </cell>
          <cell r="C254" t="str">
            <v/>
          </cell>
          <cell r="D254" t="str">
            <v/>
          </cell>
          <cell r="E254" t="str">
            <v/>
          </cell>
          <cell r="F254" t="str">
            <v/>
          </cell>
          <cell r="G254" t="str">
            <v/>
          </cell>
          <cell r="H254" t="str">
            <v/>
          </cell>
          <cell r="I254" t="str">
            <v/>
          </cell>
        </row>
        <row r="255">
          <cell r="A255" t="str">
            <v/>
          </cell>
          <cell r="C255" t="str">
            <v/>
          </cell>
          <cell r="D255" t="str">
            <v/>
          </cell>
          <cell r="E255" t="str">
            <v/>
          </cell>
          <cell r="F255" t="str">
            <v/>
          </cell>
          <cell r="G255" t="str">
            <v/>
          </cell>
          <cell r="H255" t="str">
            <v/>
          </cell>
          <cell r="I255" t="str">
            <v/>
          </cell>
        </row>
        <row r="256">
          <cell r="A256" t="str">
            <v/>
          </cell>
          <cell r="C256" t="str">
            <v/>
          </cell>
          <cell r="D256" t="str">
            <v/>
          </cell>
          <cell r="E256" t="str">
            <v/>
          </cell>
          <cell r="F256" t="str">
            <v/>
          </cell>
          <cell r="G256" t="str">
            <v/>
          </cell>
          <cell r="H256" t="str">
            <v/>
          </cell>
          <cell r="I256" t="str">
            <v/>
          </cell>
        </row>
        <row r="257">
          <cell r="A257" t="str">
            <v/>
          </cell>
          <cell r="C257" t="str">
            <v/>
          </cell>
          <cell r="D257" t="str">
            <v/>
          </cell>
          <cell r="E257" t="str">
            <v/>
          </cell>
          <cell r="F257" t="str">
            <v/>
          </cell>
          <cell r="G257" t="str">
            <v/>
          </cell>
          <cell r="H257" t="str">
            <v/>
          </cell>
          <cell r="I257" t="str">
            <v/>
          </cell>
        </row>
        <row r="258">
          <cell r="A258" t="str">
            <v/>
          </cell>
          <cell r="C258" t="str">
            <v/>
          </cell>
          <cell r="D258" t="str">
            <v/>
          </cell>
          <cell r="E258" t="str">
            <v/>
          </cell>
          <cell r="F258" t="str">
            <v/>
          </cell>
          <cell r="G258" t="str">
            <v/>
          </cell>
          <cell r="H258" t="str">
            <v/>
          </cell>
          <cell r="I258" t="str">
            <v/>
          </cell>
        </row>
        <row r="259">
          <cell r="A259" t="str">
            <v/>
          </cell>
          <cell r="C259" t="str">
            <v/>
          </cell>
          <cell r="D259" t="str">
            <v/>
          </cell>
          <cell r="E259" t="str">
            <v/>
          </cell>
          <cell r="F259" t="str">
            <v/>
          </cell>
          <cell r="G259" t="str">
            <v/>
          </cell>
          <cell r="H259" t="str">
            <v/>
          </cell>
          <cell r="I259" t="str">
            <v/>
          </cell>
        </row>
        <row r="260">
          <cell r="A260" t="str">
            <v/>
          </cell>
          <cell r="C260" t="str">
            <v/>
          </cell>
          <cell r="D260" t="str">
            <v/>
          </cell>
          <cell r="E260" t="str">
            <v/>
          </cell>
          <cell r="F260" t="str">
            <v/>
          </cell>
          <cell r="G260" t="str">
            <v/>
          </cell>
          <cell r="H260" t="str">
            <v/>
          </cell>
          <cell r="I260" t="str">
            <v/>
          </cell>
        </row>
        <row r="261">
          <cell r="A261" t="str">
            <v/>
          </cell>
          <cell r="C261" t="str">
            <v/>
          </cell>
          <cell r="D261" t="str">
            <v/>
          </cell>
          <cell r="E261" t="str">
            <v/>
          </cell>
          <cell r="F261" t="str">
            <v/>
          </cell>
          <cell r="G261" t="str">
            <v/>
          </cell>
          <cell r="H261" t="str">
            <v/>
          </cell>
          <cell r="I261" t="str">
            <v/>
          </cell>
        </row>
        <row r="262">
          <cell r="A262" t="str">
            <v/>
          </cell>
          <cell r="C262" t="str">
            <v/>
          </cell>
          <cell r="D262" t="str">
            <v/>
          </cell>
          <cell r="E262" t="str">
            <v/>
          </cell>
          <cell r="F262" t="str">
            <v/>
          </cell>
          <cell r="G262" t="str">
            <v/>
          </cell>
          <cell r="H262" t="str">
            <v/>
          </cell>
          <cell r="I262" t="str">
            <v/>
          </cell>
        </row>
        <row r="263">
          <cell r="A263" t="str">
            <v/>
          </cell>
          <cell r="C263" t="str">
            <v/>
          </cell>
          <cell r="D263" t="str">
            <v/>
          </cell>
          <cell r="E263" t="str">
            <v/>
          </cell>
          <cell r="F263" t="str">
            <v/>
          </cell>
          <cell r="G263" t="str">
            <v/>
          </cell>
          <cell r="H263" t="str">
            <v/>
          </cell>
          <cell r="I263" t="str">
            <v/>
          </cell>
        </row>
        <row r="264">
          <cell r="A264" t="str">
            <v/>
          </cell>
          <cell r="C264" t="str">
            <v/>
          </cell>
          <cell r="D264" t="str">
            <v/>
          </cell>
          <cell r="E264" t="str">
            <v/>
          </cell>
          <cell r="F264" t="str">
            <v/>
          </cell>
          <cell r="G264" t="str">
            <v/>
          </cell>
          <cell r="H264" t="str">
            <v/>
          </cell>
          <cell r="I264" t="str">
            <v/>
          </cell>
        </row>
        <row r="265">
          <cell r="A265" t="str">
            <v/>
          </cell>
          <cell r="C265" t="str">
            <v/>
          </cell>
          <cell r="D265" t="str">
            <v/>
          </cell>
          <cell r="E265" t="str">
            <v/>
          </cell>
          <cell r="F265" t="str">
            <v/>
          </cell>
          <cell r="G265" t="str">
            <v/>
          </cell>
          <cell r="H265" t="str">
            <v/>
          </cell>
          <cell r="I265" t="str">
            <v/>
          </cell>
        </row>
        <row r="266">
          <cell r="A266" t="str">
            <v/>
          </cell>
          <cell r="C266" t="str">
            <v/>
          </cell>
          <cell r="D266" t="str">
            <v/>
          </cell>
          <cell r="E266" t="str">
            <v/>
          </cell>
          <cell r="F266" t="str">
            <v/>
          </cell>
          <cell r="G266" t="str">
            <v/>
          </cell>
          <cell r="H266" t="str">
            <v/>
          </cell>
          <cell r="I266" t="str">
            <v/>
          </cell>
        </row>
        <row r="267">
          <cell r="A267" t="str">
            <v/>
          </cell>
          <cell r="C267" t="str">
            <v/>
          </cell>
          <cell r="D267" t="str">
            <v/>
          </cell>
          <cell r="E267" t="str">
            <v/>
          </cell>
          <cell r="F267" t="str">
            <v/>
          </cell>
          <cell r="G267" t="str">
            <v/>
          </cell>
          <cell r="H267" t="str">
            <v/>
          </cell>
          <cell r="I267" t="str">
            <v/>
          </cell>
        </row>
        <row r="268">
          <cell r="A268" t="str">
            <v/>
          </cell>
          <cell r="C268" t="str">
            <v/>
          </cell>
          <cell r="D268" t="str">
            <v/>
          </cell>
          <cell r="E268" t="str">
            <v/>
          </cell>
          <cell r="F268" t="str">
            <v/>
          </cell>
          <cell r="G268" t="str">
            <v/>
          </cell>
          <cell r="H268" t="str">
            <v/>
          </cell>
          <cell r="I268" t="str">
            <v/>
          </cell>
        </row>
        <row r="269">
          <cell r="A269" t="str">
            <v/>
          </cell>
          <cell r="C269" t="str">
            <v/>
          </cell>
          <cell r="D269" t="str">
            <v/>
          </cell>
          <cell r="E269" t="str">
            <v/>
          </cell>
          <cell r="F269" t="str">
            <v/>
          </cell>
          <cell r="G269" t="str">
            <v/>
          </cell>
          <cell r="H269" t="str">
            <v/>
          </cell>
          <cell r="I269" t="str">
            <v/>
          </cell>
        </row>
        <row r="270">
          <cell r="A270" t="str">
            <v/>
          </cell>
          <cell r="C270" t="str">
            <v/>
          </cell>
          <cell r="D270" t="str">
            <v/>
          </cell>
          <cell r="E270" t="str">
            <v/>
          </cell>
          <cell r="F270" t="str">
            <v/>
          </cell>
          <cell r="G270" t="str">
            <v/>
          </cell>
          <cell r="H270" t="str">
            <v/>
          </cell>
          <cell r="I270" t="str">
            <v/>
          </cell>
        </row>
        <row r="271">
          <cell r="A271" t="str">
            <v/>
          </cell>
          <cell r="C271" t="str">
            <v/>
          </cell>
          <cell r="D271" t="str">
            <v/>
          </cell>
          <cell r="E271" t="str">
            <v/>
          </cell>
          <cell r="F271" t="str">
            <v/>
          </cell>
          <cell r="G271" t="str">
            <v/>
          </cell>
          <cell r="H271" t="str">
            <v/>
          </cell>
          <cell r="I271" t="str">
            <v/>
          </cell>
        </row>
        <row r="272">
          <cell r="A272" t="str">
            <v/>
          </cell>
          <cell r="C272" t="str">
            <v/>
          </cell>
          <cell r="D272" t="str">
            <v/>
          </cell>
          <cell r="E272" t="str">
            <v/>
          </cell>
          <cell r="F272" t="str">
            <v/>
          </cell>
          <cell r="G272" t="str">
            <v/>
          </cell>
          <cell r="H272" t="str">
            <v/>
          </cell>
          <cell r="I272" t="str">
            <v/>
          </cell>
        </row>
        <row r="273">
          <cell r="A273" t="str">
            <v/>
          </cell>
          <cell r="C273" t="str">
            <v/>
          </cell>
          <cell r="D273" t="str">
            <v/>
          </cell>
          <cell r="E273" t="str">
            <v/>
          </cell>
          <cell r="F273" t="str">
            <v/>
          </cell>
          <cell r="G273" t="str">
            <v/>
          </cell>
          <cell r="H273" t="str">
            <v/>
          </cell>
          <cell r="I273" t="str">
            <v/>
          </cell>
        </row>
        <row r="274">
          <cell r="A274" t="str">
            <v/>
          </cell>
          <cell r="C274" t="str">
            <v/>
          </cell>
          <cell r="D274" t="str">
            <v/>
          </cell>
          <cell r="E274" t="str">
            <v/>
          </cell>
          <cell r="F274" t="str">
            <v/>
          </cell>
          <cell r="G274" t="str">
            <v/>
          </cell>
          <cell r="H274" t="str">
            <v/>
          </cell>
          <cell r="I274" t="str">
            <v/>
          </cell>
        </row>
        <row r="275">
          <cell r="A275" t="str">
            <v/>
          </cell>
          <cell r="C275" t="str">
            <v/>
          </cell>
          <cell r="D275" t="str">
            <v/>
          </cell>
          <cell r="E275" t="str">
            <v/>
          </cell>
          <cell r="F275" t="str">
            <v/>
          </cell>
          <cell r="G275" t="str">
            <v/>
          </cell>
          <cell r="H275" t="str">
            <v/>
          </cell>
          <cell r="I275" t="str">
            <v/>
          </cell>
        </row>
        <row r="276">
          <cell r="A276" t="str">
            <v/>
          </cell>
          <cell r="C276" t="str">
            <v/>
          </cell>
          <cell r="D276" t="str">
            <v/>
          </cell>
          <cell r="E276" t="str">
            <v/>
          </cell>
          <cell r="F276" t="str">
            <v/>
          </cell>
          <cell r="G276" t="str">
            <v/>
          </cell>
          <cell r="H276" t="str">
            <v/>
          </cell>
          <cell r="I276" t="str">
            <v/>
          </cell>
        </row>
        <row r="277">
          <cell r="A277" t="str">
            <v/>
          </cell>
          <cell r="C277" t="str">
            <v/>
          </cell>
          <cell r="D277" t="str">
            <v/>
          </cell>
          <cell r="E277" t="str">
            <v/>
          </cell>
          <cell r="F277" t="str">
            <v/>
          </cell>
          <cell r="G277" t="str">
            <v/>
          </cell>
          <cell r="H277" t="str">
            <v/>
          </cell>
          <cell r="I277" t="str">
            <v/>
          </cell>
        </row>
        <row r="278">
          <cell r="A278" t="str">
            <v/>
          </cell>
          <cell r="C278" t="str">
            <v/>
          </cell>
          <cell r="D278" t="str">
            <v/>
          </cell>
          <cell r="E278" t="str">
            <v/>
          </cell>
          <cell r="F278" t="str">
            <v/>
          </cell>
          <cell r="G278" t="str">
            <v/>
          </cell>
          <cell r="H278" t="str">
            <v/>
          </cell>
          <cell r="I278" t="str">
            <v/>
          </cell>
        </row>
        <row r="279">
          <cell r="A279" t="str">
            <v/>
          </cell>
          <cell r="C279" t="str">
            <v/>
          </cell>
          <cell r="D279" t="str">
            <v/>
          </cell>
          <cell r="E279" t="str">
            <v/>
          </cell>
          <cell r="F279" t="str">
            <v/>
          </cell>
          <cell r="G279" t="str">
            <v/>
          </cell>
          <cell r="H279" t="str">
            <v/>
          </cell>
          <cell r="I279" t="str">
            <v/>
          </cell>
        </row>
        <row r="280">
          <cell r="A280" t="str">
            <v/>
          </cell>
          <cell r="C280" t="str">
            <v/>
          </cell>
          <cell r="D280" t="str">
            <v/>
          </cell>
          <cell r="E280" t="str">
            <v/>
          </cell>
          <cell r="F280" t="str">
            <v/>
          </cell>
          <cell r="G280" t="str">
            <v/>
          </cell>
          <cell r="H280" t="str">
            <v/>
          </cell>
          <cell r="I280" t="str">
            <v/>
          </cell>
        </row>
        <row r="281">
          <cell r="A281" t="str">
            <v/>
          </cell>
          <cell r="C281" t="str">
            <v/>
          </cell>
          <cell r="D281" t="str">
            <v/>
          </cell>
          <cell r="E281" t="str">
            <v/>
          </cell>
          <cell r="F281" t="str">
            <v/>
          </cell>
          <cell r="G281" t="str">
            <v/>
          </cell>
          <cell r="H281" t="str">
            <v/>
          </cell>
          <cell r="I281" t="str">
            <v/>
          </cell>
        </row>
        <row r="282">
          <cell r="A282" t="str">
            <v/>
          </cell>
          <cell r="C282" t="str">
            <v/>
          </cell>
          <cell r="D282" t="str">
            <v/>
          </cell>
          <cell r="E282" t="str">
            <v/>
          </cell>
          <cell r="F282" t="str">
            <v/>
          </cell>
          <cell r="G282" t="str">
            <v/>
          </cell>
          <cell r="H282" t="str">
            <v/>
          </cell>
          <cell r="I282" t="str">
            <v/>
          </cell>
        </row>
        <row r="283">
          <cell r="A283" t="str">
            <v/>
          </cell>
          <cell r="C283" t="str">
            <v/>
          </cell>
          <cell r="D283" t="str">
            <v/>
          </cell>
          <cell r="E283" t="str">
            <v/>
          </cell>
          <cell r="F283" t="str">
            <v/>
          </cell>
          <cell r="G283" t="str">
            <v/>
          </cell>
          <cell r="H283" t="str">
            <v/>
          </cell>
          <cell r="I283" t="str">
            <v/>
          </cell>
        </row>
        <row r="284">
          <cell r="A284" t="str">
            <v/>
          </cell>
          <cell r="C284" t="str">
            <v/>
          </cell>
          <cell r="D284" t="str">
            <v/>
          </cell>
          <cell r="E284" t="str">
            <v/>
          </cell>
          <cell r="F284" t="str">
            <v/>
          </cell>
          <cell r="G284" t="str">
            <v/>
          </cell>
          <cell r="H284" t="str">
            <v/>
          </cell>
          <cell r="I284" t="str">
            <v/>
          </cell>
        </row>
        <row r="285">
          <cell r="A285" t="str">
            <v/>
          </cell>
          <cell r="C285" t="str">
            <v/>
          </cell>
          <cell r="D285" t="str">
            <v/>
          </cell>
          <cell r="E285" t="str">
            <v/>
          </cell>
          <cell r="F285" t="str">
            <v/>
          </cell>
          <cell r="G285" t="str">
            <v/>
          </cell>
          <cell r="H285" t="str">
            <v/>
          </cell>
          <cell r="I285" t="str">
            <v/>
          </cell>
        </row>
        <row r="286">
          <cell r="A286" t="str">
            <v/>
          </cell>
          <cell r="C286" t="str">
            <v/>
          </cell>
          <cell r="D286" t="str">
            <v/>
          </cell>
          <cell r="E286" t="str">
            <v/>
          </cell>
          <cell r="F286" t="str">
            <v/>
          </cell>
          <cell r="G286" t="str">
            <v/>
          </cell>
          <cell r="H286" t="str">
            <v/>
          </cell>
          <cell r="I286" t="str">
            <v/>
          </cell>
        </row>
        <row r="287">
          <cell r="A287" t="str">
            <v/>
          </cell>
          <cell r="C287" t="str">
            <v/>
          </cell>
          <cell r="D287" t="str">
            <v/>
          </cell>
          <cell r="E287" t="str">
            <v/>
          </cell>
          <cell r="F287" t="str">
            <v/>
          </cell>
          <cell r="G287" t="str">
            <v/>
          </cell>
          <cell r="H287" t="str">
            <v/>
          </cell>
          <cell r="I287" t="str">
            <v/>
          </cell>
        </row>
        <row r="288">
          <cell r="A288" t="str">
            <v/>
          </cell>
          <cell r="C288" t="str">
            <v/>
          </cell>
          <cell r="D288" t="str">
            <v/>
          </cell>
          <cell r="E288" t="str">
            <v/>
          </cell>
          <cell r="F288" t="str">
            <v/>
          </cell>
          <cell r="G288" t="str">
            <v/>
          </cell>
          <cell r="H288" t="str">
            <v/>
          </cell>
          <cell r="I288" t="str">
            <v/>
          </cell>
        </row>
        <row r="289">
          <cell r="A289" t="str">
            <v/>
          </cell>
          <cell r="C289" t="str">
            <v/>
          </cell>
          <cell r="D289" t="str">
            <v/>
          </cell>
          <cell r="E289" t="str">
            <v/>
          </cell>
          <cell r="F289" t="str">
            <v/>
          </cell>
          <cell r="G289" t="str">
            <v/>
          </cell>
          <cell r="H289" t="str">
            <v/>
          </cell>
          <cell r="I289" t="str">
            <v/>
          </cell>
        </row>
        <row r="290">
          <cell r="A290" t="str">
            <v/>
          </cell>
          <cell r="C290" t="str">
            <v/>
          </cell>
          <cell r="D290" t="str">
            <v/>
          </cell>
          <cell r="E290" t="str">
            <v/>
          </cell>
          <cell r="F290" t="str">
            <v/>
          </cell>
          <cell r="G290" t="str">
            <v/>
          </cell>
          <cell r="H290" t="str">
            <v/>
          </cell>
          <cell r="I290" t="str">
            <v/>
          </cell>
        </row>
        <row r="291">
          <cell r="A291" t="str">
            <v/>
          </cell>
          <cell r="C291" t="str">
            <v/>
          </cell>
          <cell r="D291" t="str">
            <v/>
          </cell>
          <cell r="E291" t="str">
            <v/>
          </cell>
          <cell r="F291" t="str">
            <v/>
          </cell>
          <cell r="G291" t="str">
            <v/>
          </cell>
          <cell r="H291" t="str">
            <v/>
          </cell>
          <cell r="I291" t="str">
            <v/>
          </cell>
        </row>
        <row r="292">
          <cell r="A292" t="str">
            <v/>
          </cell>
          <cell r="C292" t="str">
            <v/>
          </cell>
          <cell r="D292" t="str">
            <v/>
          </cell>
          <cell r="E292" t="str">
            <v/>
          </cell>
          <cell r="F292" t="str">
            <v/>
          </cell>
          <cell r="G292" t="str">
            <v/>
          </cell>
          <cell r="H292" t="str">
            <v/>
          </cell>
          <cell r="I292" t="str">
            <v/>
          </cell>
        </row>
        <row r="293">
          <cell r="A293" t="str">
            <v/>
          </cell>
          <cell r="C293" t="str">
            <v/>
          </cell>
          <cell r="D293" t="str">
            <v/>
          </cell>
          <cell r="E293" t="str">
            <v/>
          </cell>
          <cell r="F293" t="str">
            <v/>
          </cell>
          <cell r="G293" t="str">
            <v/>
          </cell>
          <cell r="H293" t="str">
            <v/>
          </cell>
          <cell r="I293" t="str">
            <v/>
          </cell>
        </row>
        <row r="294">
          <cell r="A294" t="str">
            <v/>
          </cell>
          <cell r="C294" t="str">
            <v/>
          </cell>
          <cell r="D294" t="str">
            <v/>
          </cell>
          <cell r="E294" t="str">
            <v/>
          </cell>
          <cell r="F294" t="str">
            <v/>
          </cell>
          <cell r="G294" t="str">
            <v/>
          </cell>
          <cell r="H294" t="str">
            <v/>
          </cell>
          <cell r="I294" t="str">
            <v/>
          </cell>
        </row>
        <row r="295">
          <cell r="A295" t="str">
            <v/>
          </cell>
          <cell r="C295" t="str">
            <v/>
          </cell>
          <cell r="D295" t="str">
            <v/>
          </cell>
          <cell r="E295" t="str">
            <v/>
          </cell>
          <cell r="F295" t="str">
            <v/>
          </cell>
          <cell r="G295" t="str">
            <v/>
          </cell>
          <cell r="H295" t="str">
            <v/>
          </cell>
          <cell r="I295" t="str">
            <v/>
          </cell>
        </row>
        <row r="296">
          <cell r="A296" t="str">
            <v/>
          </cell>
          <cell r="C296" t="str">
            <v/>
          </cell>
          <cell r="D296" t="str">
            <v/>
          </cell>
          <cell r="E296" t="str">
            <v/>
          </cell>
          <cell r="F296" t="str">
            <v/>
          </cell>
          <cell r="G296" t="str">
            <v/>
          </cell>
          <cell r="H296" t="str">
            <v/>
          </cell>
          <cell r="I296" t="str">
            <v/>
          </cell>
        </row>
        <row r="297">
          <cell r="A297" t="str">
            <v/>
          </cell>
          <cell r="C297" t="str">
            <v/>
          </cell>
          <cell r="D297" t="str">
            <v/>
          </cell>
          <cell r="E297" t="str">
            <v/>
          </cell>
          <cell r="F297" t="str">
            <v/>
          </cell>
          <cell r="G297" t="str">
            <v/>
          </cell>
          <cell r="H297" t="str">
            <v/>
          </cell>
          <cell r="I297" t="str">
            <v/>
          </cell>
        </row>
        <row r="298">
          <cell r="A298" t="str">
            <v/>
          </cell>
          <cell r="C298" t="str">
            <v/>
          </cell>
          <cell r="D298" t="str">
            <v/>
          </cell>
          <cell r="E298" t="str">
            <v/>
          </cell>
          <cell r="F298" t="str">
            <v/>
          </cell>
          <cell r="G298" t="str">
            <v/>
          </cell>
          <cell r="H298" t="str">
            <v/>
          </cell>
          <cell r="I298" t="str">
            <v/>
          </cell>
        </row>
        <row r="299">
          <cell r="A299" t="str">
            <v/>
          </cell>
          <cell r="C299" t="str">
            <v/>
          </cell>
          <cell r="D299" t="str">
            <v/>
          </cell>
          <cell r="E299" t="str">
            <v/>
          </cell>
          <cell r="F299" t="str">
            <v/>
          </cell>
          <cell r="G299" t="str">
            <v/>
          </cell>
          <cell r="H299" t="str">
            <v/>
          </cell>
          <cell r="I299" t="str">
            <v/>
          </cell>
        </row>
        <row r="300">
          <cell r="A300" t="str">
            <v/>
          </cell>
          <cell r="C300" t="str">
            <v/>
          </cell>
          <cell r="D300" t="str">
            <v/>
          </cell>
          <cell r="E300" t="str">
            <v/>
          </cell>
          <cell r="F300" t="str">
            <v/>
          </cell>
          <cell r="G300" t="str">
            <v/>
          </cell>
          <cell r="H300" t="str">
            <v/>
          </cell>
          <cell r="I300" t="str">
            <v/>
          </cell>
        </row>
        <row r="301">
          <cell r="A301" t="str">
            <v/>
          </cell>
          <cell r="C301" t="str">
            <v/>
          </cell>
          <cell r="D301" t="str">
            <v/>
          </cell>
          <cell r="E301" t="str">
            <v/>
          </cell>
          <cell r="F301" t="str">
            <v/>
          </cell>
          <cell r="G301" t="str">
            <v/>
          </cell>
          <cell r="H301" t="str">
            <v/>
          </cell>
          <cell r="I301" t="str">
            <v/>
          </cell>
        </row>
        <row r="302">
          <cell r="A302" t="str">
            <v/>
          </cell>
          <cell r="C302" t="str">
            <v/>
          </cell>
          <cell r="D302" t="str">
            <v/>
          </cell>
          <cell r="E302" t="str">
            <v/>
          </cell>
          <cell r="F302" t="str">
            <v/>
          </cell>
          <cell r="G302" t="str">
            <v/>
          </cell>
          <cell r="H302" t="str">
            <v/>
          </cell>
          <cell r="I302" t="str">
            <v/>
          </cell>
        </row>
        <row r="303">
          <cell r="A303" t="str">
            <v/>
          </cell>
          <cell r="C303" t="str">
            <v/>
          </cell>
          <cell r="D303" t="str">
            <v/>
          </cell>
          <cell r="E303" t="str">
            <v/>
          </cell>
          <cell r="F303" t="str">
            <v/>
          </cell>
          <cell r="G303" t="str">
            <v/>
          </cell>
          <cell r="H303" t="str">
            <v/>
          </cell>
          <cell r="I303" t="str">
            <v/>
          </cell>
        </row>
        <row r="304">
          <cell r="A304" t="str">
            <v/>
          </cell>
          <cell r="C304" t="str">
            <v/>
          </cell>
          <cell r="D304" t="str">
            <v/>
          </cell>
          <cell r="E304" t="str">
            <v/>
          </cell>
          <cell r="F304" t="str">
            <v/>
          </cell>
          <cell r="G304" t="str">
            <v/>
          </cell>
          <cell r="H304" t="str">
            <v/>
          </cell>
          <cell r="I304" t="str">
            <v/>
          </cell>
        </row>
        <row r="305">
          <cell r="A305" t="str">
            <v/>
          </cell>
          <cell r="C305" t="str">
            <v/>
          </cell>
          <cell r="D305" t="str">
            <v/>
          </cell>
          <cell r="E305" t="str">
            <v/>
          </cell>
          <cell r="F305" t="str">
            <v/>
          </cell>
          <cell r="G305" t="str">
            <v/>
          </cell>
          <cell r="H305" t="str">
            <v/>
          </cell>
          <cell r="I305" t="str">
            <v/>
          </cell>
        </row>
        <row r="306">
          <cell r="A306" t="str">
            <v/>
          </cell>
          <cell r="C306" t="str">
            <v/>
          </cell>
          <cell r="D306" t="str">
            <v/>
          </cell>
          <cell r="E306" t="str">
            <v/>
          </cell>
          <cell r="F306" t="str">
            <v/>
          </cell>
          <cell r="G306" t="str">
            <v/>
          </cell>
          <cell r="H306" t="str">
            <v/>
          </cell>
          <cell r="I306" t="str">
            <v/>
          </cell>
        </row>
        <row r="307">
          <cell r="A307" t="str">
            <v/>
          </cell>
          <cell r="C307" t="str">
            <v/>
          </cell>
          <cell r="D307" t="str">
            <v/>
          </cell>
          <cell r="E307" t="str">
            <v/>
          </cell>
          <cell r="F307" t="str">
            <v/>
          </cell>
          <cell r="G307" t="str">
            <v/>
          </cell>
          <cell r="H307" t="str">
            <v/>
          </cell>
          <cell r="I307" t="str">
            <v/>
          </cell>
        </row>
        <row r="308">
          <cell r="A308" t="str">
            <v/>
          </cell>
          <cell r="C308" t="str">
            <v/>
          </cell>
          <cell r="D308" t="str">
            <v/>
          </cell>
          <cell r="E308" t="str">
            <v/>
          </cell>
          <cell r="F308" t="str">
            <v/>
          </cell>
          <cell r="G308" t="str">
            <v/>
          </cell>
          <cell r="H308" t="str">
            <v/>
          </cell>
          <cell r="I308" t="str">
            <v/>
          </cell>
        </row>
        <row r="309">
          <cell r="A309" t="str">
            <v/>
          </cell>
          <cell r="C309" t="str">
            <v/>
          </cell>
          <cell r="D309" t="str">
            <v/>
          </cell>
          <cell r="E309" t="str">
            <v/>
          </cell>
          <cell r="F309" t="str">
            <v/>
          </cell>
          <cell r="G309" t="str">
            <v/>
          </cell>
          <cell r="H309" t="str">
            <v/>
          </cell>
          <cell r="I309" t="str">
            <v/>
          </cell>
        </row>
        <row r="310">
          <cell r="A310" t="str">
            <v/>
          </cell>
          <cell r="C310" t="str">
            <v/>
          </cell>
          <cell r="D310" t="str">
            <v/>
          </cell>
          <cell r="E310" t="str">
            <v/>
          </cell>
          <cell r="F310" t="str">
            <v/>
          </cell>
          <cell r="G310" t="str">
            <v/>
          </cell>
          <cell r="H310" t="str">
            <v/>
          </cell>
          <cell r="I310" t="str">
            <v/>
          </cell>
        </row>
        <row r="311">
          <cell r="A311" t="str">
            <v/>
          </cell>
          <cell r="C311" t="str">
            <v/>
          </cell>
          <cell r="D311" t="str">
            <v/>
          </cell>
          <cell r="E311" t="str">
            <v/>
          </cell>
          <cell r="F311" t="str">
            <v/>
          </cell>
          <cell r="G311" t="str">
            <v/>
          </cell>
          <cell r="H311" t="str">
            <v/>
          </cell>
          <cell r="I311" t="str">
            <v/>
          </cell>
        </row>
        <row r="312">
          <cell r="A312" t="str">
            <v/>
          </cell>
          <cell r="C312" t="str">
            <v/>
          </cell>
          <cell r="D312" t="str">
            <v/>
          </cell>
          <cell r="E312" t="str">
            <v/>
          </cell>
          <cell r="F312" t="str">
            <v/>
          </cell>
          <cell r="G312" t="str">
            <v/>
          </cell>
          <cell r="H312" t="str">
            <v/>
          </cell>
          <cell r="I312" t="str">
            <v/>
          </cell>
        </row>
        <row r="313">
          <cell r="A313" t="str">
            <v/>
          </cell>
          <cell r="C313" t="str">
            <v/>
          </cell>
          <cell r="D313" t="str">
            <v/>
          </cell>
          <cell r="E313" t="str">
            <v/>
          </cell>
          <cell r="F313" t="str">
            <v/>
          </cell>
          <cell r="G313" t="str">
            <v/>
          </cell>
          <cell r="H313" t="str">
            <v/>
          </cell>
          <cell r="I313" t="str">
            <v/>
          </cell>
        </row>
        <row r="314">
          <cell r="A314" t="str">
            <v/>
          </cell>
          <cell r="C314" t="str">
            <v/>
          </cell>
          <cell r="D314" t="str">
            <v/>
          </cell>
          <cell r="E314" t="str">
            <v/>
          </cell>
          <cell r="F314" t="str">
            <v/>
          </cell>
          <cell r="G314" t="str">
            <v/>
          </cell>
          <cell r="H314" t="str">
            <v/>
          </cell>
          <cell r="I314" t="str">
            <v/>
          </cell>
        </row>
        <row r="315">
          <cell r="A315" t="str">
            <v/>
          </cell>
          <cell r="C315" t="str">
            <v/>
          </cell>
          <cell r="D315" t="str">
            <v/>
          </cell>
          <cell r="E315" t="str">
            <v/>
          </cell>
          <cell r="F315" t="str">
            <v/>
          </cell>
          <cell r="G315" t="str">
            <v/>
          </cell>
          <cell r="H315" t="str">
            <v/>
          </cell>
          <cell r="I315" t="str">
            <v/>
          </cell>
        </row>
        <row r="316">
          <cell r="A316" t="str">
            <v/>
          </cell>
          <cell r="C316" t="str">
            <v/>
          </cell>
          <cell r="D316" t="str">
            <v/>
          </cell>
          <cell r="E316" t="str">
            <v/>
          </cell>
          <cell r="F316" t="str">
            <v/>
          </cell>
          <cell r="G316" t="str">
            <v/>
          </cell>
          <cell r="H316" t="str">
            <v/>
          </cell>
          <cell r="I316" t="str">
            <v/>
          </cell>
        </row>
        <row r="317">
          <cell r="A317" t="str">
            <v/>
          </cell>
          <cell r="C317" t="str">
            <v/>
          </cell>
          <cell r="D317" t="str">
            <v/>
          </cell>
          <cell r="E317" t="str">
            <v/>
          </cell>
          <cell r="F317" t="str">
            <v/>
          </cell>
          <cell r="G317" t="str">
            <v/>
          </cell>
          <cell r="H317" t="str">
            <v/>
          </cell>
          <cell r="I317" t="str">
            <v/>
          </cell>
        </row>
        <row r="318">
          <cell r="A318" t="str">
            <v/>
          </cell>
          <cell r="C318" t="str">
            <v/>
          </cell>
          <cell r="D318" t="str">
            <v/>
          </cell>
          <cell r="E318" t="str">
            <v/>
          </cell>
          <cell r="F318" t="str">
            <v/>
          </cell>
          <cell r="G318" t="str">
            <v/>
          </cell>
          <cell r="H318" t="str">
            <v/>
          </cell>
          <cell r="I318" t="str">
            <v/>
          </cell>
        </row>
        <row r="319">
          <cell r="A319" t="str">
            <v/>
          </cell>
          <cell r="C319" t="str">
            <v/>
          </cell>
          <cell r="D319" t="str">
            <v/>
          </cell>
          <cell r="E319" t="str">
            <v/>
          </cell>
          <cell r="F319" t="str">
            <v/>
          </cell>
          <cell r="G319" t="str">
            <v/>
          </cell>
          <cell r="H319" t="str">
            <v/>
          </cell>
          <cell r="I319" t="str">
            <v/>
          </cell>
        </row>
        <row r="320">
          <cell r="A320" t="str">
            <v/>
          </cell>
          <cell r="C320" t="str">
            <v/>
          </cell>
          <cell r="D320" t="str">
            <v/>
          </cell>
          <cell r="E320" t="str">
            <v/>
          </cell>
          <cell r="F320" t="str">
            <v/>
          </cell>
          <cell r="G320" t="str">
            <v/>
          </cell>
          <cell r="H320" t="str">
            <v/>
          </cell>
          <cell r="I320" t="str">
            <v/>
          </cell>
        </row>
        <row r="321">
          <cell r="A321" t="str">
            <v/>
          </cell>
          <cell r="C321" t="str">
            <v/>
          </cell>
          <cell r="D321" t="str">
            <v/>
          </cell>
          <cell r="E321" t="str">
            <v/>
          </cell>
          <cell r="F321" t="str">
            <v/>
          </cell>
          <cell r="G321" t="str">
            <v/>
          </cell>
          <cell r="H321" t="str">
            <v/>
          </cell>
          <cell r="I321" t="str">
            <v/>
          </cell>
        </row>
        <row r="322">
          <cell r="A322" t="str">
            <v/>
          </cell>
          <cell r="C322" t="str">
            <v/>
          </cell>
          <cell r="D322" t="str">
            <v/>
          </cell>
          <cell r="E322" t="str">
            <v/>
          </cell>
          <cell r="F322" t="str">
            <v/>
          </cell>
          <cell r="G322" t="str">
            <v/>
          </cell>
          <cell r="H322" t="str">
            <v/>
          </cell>
          <cell r="I322" t="str">
            <v/>
          </cell>
        </row>
        <row r="323">
          <cell r="A323" t="str">
            <v/>
          </cell>
          <cell r="C323" t="str">
            <v/>
          </cell>
          <cell r="D323" t="str">
            <v/>
          </cell>
          <cell r="E323" t="str">
            <v/>
          </cell>
          <cell r="F323" t="str">
            <v/>
          </cell>
          <cell r="G323" t="str">
            <v/>
          </cell>
          <cell r="H323" t="str">
            <v/>
          </cell>
          <cell r="I323" t="str">
            <v/>
          </cell>
        </row>
        <row r="324">
          <cell r="A324" t="str">
            <v/>
          </cell>
          <cell r="C324" t="str">
            <v/>
          </cell>
          <cell r="D324" t="str">
            <v/>
          </cell>
          <cell r="E324" t="str">
            <v/>
          </cell>
          <cell r="F324" t="str">
            <v/>
          </cell>
          <cell r="G324" t="str">
            <v/>
          </cell>
          <cell r="H324" t="str">
            <v/>
          </cell>
          <cell r="I324" t="str">
            <v/>
          </cell>
        </row>
        <row r="325">
          <cell r="A325" t="str">
            <v/>
          </cell>
          <cell r="C325" t="str">
            <v/>
          </cell>
          <cell r="D325" t="str">
            <v/>
          </cell>
          <cell r="E325" t="str">
            <v/>
          </cell>
          <cell r="F325" t="str">
            <v/>
          </cell>
          <cell r="G325" t="str">
            <v/>
          </cell>
          <cell r="H325" t="str">
            <v/>
          </cell>
          <cell r="I325" t="str">
            <v/>
          </cell>
        </row>
        <row r="326">
          <cell r="A326" t="str">
            <v/>
          </cell>
          <cell r="C326" t="str">
            <v/>
          </cell>
          <cell r="D326" t="str">
            <v/>
          </cell>
          <cell r="E326" t="str">
            <v/>
          </cell>
          <cell r="F326" t="str">
            <v/>
          </cell>
          <cell r="G326" t="str">
            <v/>
          </cell>
          <cell r="H326" t="str">
            <v/>
          </cell>
          <cell r="I326" t="str">
            <v/>
          </cell>
        </row>
        <row r="327">
          <cell r="A327" t="str">
            <v/>
          </cell>
          <cell r="C327" t="str">
            <v/>
          </cell>
          <cell r="D327" t="str">
            <v/>
          </cell>
          <cell r="E327" t="str">
            <v/>
          </cell>
          <cell r="F327" t="str">
            <v/>
          </cell>
          <cell r="G327" t="str">
            <v/>
          </cell>
          <cell r="H327" t="str">
            <v/>
          </cell>
          <cell r="I327" t="str">
            <v/>
          </cell>
        </row>
        <row r="328">
          <cell r="A328" t="str">
            <v/>
          </cell>
          <cell r="C328" t="str">
            <v/>
          </cell>
          <cell r="D328" t="str">
            <v/>
          </cell>
          <cell r="E328" t="str">
            <v/>
          </cell>
          <cell r="F328" t="str">
            <v/>
          </cell>
          <cell r="G328" t="str">
            <v/>
          </cell>
          <cell r="H328" t="str">
            <v/>
          </cell>
          <cell r="I328" t="str">
            <v/>
          </cell>
        </row>
        <row r="329">
          <cell r="A329" t="str">
            <v/>
          </cell>
          <cell r="C329" t="str">
            <v/>
          </cell>
          <cell r="D329" t="str">
            <v/>
          </cell>
          <cell r="E329" t="str">
            <v/>
          </cell>
          <cell r="F329" t="str">
            <v/>
          </cell>
          <cell r="G329" t="str">
            <v/>
          </cell>
          <cell r="H329" t="str">
            <v/>
          </cell>
          <cell r="I329" t="str">
            <v/>
          </cell>
        </row>
        <row r="330">
          <cell r="A330" t="str">
            <v/>
          </cell>
          <cell r="C330" t="str">
            <v/>
          </cell>
          <cell r="D330" t="str">
            <v/>
          </cell>
          <cell r="E330" t="str">
            <v/>
          </cell>
          <cell r="F330" t="str">
            <v/>
          </cell>
          <cell r="G330" t="str">
            <v/>
          </cell>
          <cell r="H330" t="str">
            <v/>
          </cell>
          <cell r="I330" t="str">
            <v/>
          </cell>
        </row>
        <row r="331">
          <cell r="A331" t="str">
            <v/>
          </cell>
          <cell r="C331" t="str">
            <v/>
          </cell>
          <cell r="D331" t="str">
            <v/>
          </cell>
          <cell r="E331" t="str">
            <v/>
          </cell>
          <cell r="F331" t="str">
            <v/>
          </cell>
          <cell r="G331" t="str">
            <v/>
          </cell>
          <cell r="H331" t="str">
            <v/>
          </cell>
          <cell r="I331" t="str">
            <v/>
          </cell>
        </row>
        <row r="332">
          <cell r="A332" t="str">
            <v/>
          </cell>
          <cell r="C332" t="str">
            <v/>
          </cell>
          <cell r="D332" t="str">
            <v/>
          </cell>
          <cell r="E332" t="str">
            <v/>
          </cell>
          <cell r="F332" t="str">
            <v/>
          </cell>
          <cell r="G332" t="str">
            <v/>
          </cell>
          <cell r="H332" t="str">
            <v/>
          </cell>
          <cell r="I332" t="str">
            <v/>
          </cell>
        </row>
        <row r="333">
          <cell r="A333" t="str">
            <v/>
          </cell>
          <cell r="C333" t="str">
            <v/>
          </cell>
          <cell r="D333" t="str">
            <v/>
          </cell>
          <cell r="E333" t="str">
            <v/>
          </cell>
          <cell r="F333" t="str">
            <v/>
          </cell>
          <cell r="G333" t="str">
            <v/>
          </cell>
          <cell r="H333" t="str">
            <v/>
          </cell>
          <cell r="I333" t="str">
            <v/>
          </cell>
        </row>
        <row r="334">
          <cell r="A334" t="str">
            <v/>
          </cell>
          <cell r="C334" t="str">
            <v/>
          </cell>
          <cell r="D334" t="str">
            <v/>
          </cell>
          <cell r="E334" t="str">
            <v/>
          </cell>
          <cell r="F334" t="str">
            <v/>
          </cell>
          <cell r="G334" t="str">
            <v/>
          </cell>
          <cell r="H334" t="str">
            <v/>
          </cell>
          <cell r="I334" t="str">
            <v/>
          </cell>
        </row>
        <row r="335">
          <cell r="A335" t="str">
            <v/>
          </cell>
          <cell r="C335" t="str">
            <v/>
          </cell>
          <cell r="D335" t="str">
            <v/>
          </cell>
          <cell r="E335" t="str">
            <v/>
          </cell>
          <cell r="F335" t="str">
            <v/>
          </cell>
          <cell r="G335" t="str">
            <v/>
          </cell>
          <cell r="H335" t="str">
            <v/>
          </cell>
          <cell r="I335" t="str">
            <v/>
          </cell>
        </row>
        <row r="336">
          <cell r="A336" t="str">
            <v/>
          </cell>
          <cell r="C336" t="str">
            <v/>
          </cell>
          <cell r="D336" t="str">
            <v/>
          </cell>
          <cell r="E336" t="str">
            <v/>
          </cell>
          <cell r="F336" t="str">
            <v/>
          </cell>
          <cell r="G336" t="str">
            <v/>
          </cell>
          <cell r="H336" t="str">
            <v/>
          </cell>
          <cell r="I336" t="str">
            <v/>
          </cell>
        </row>
        <row r="337">
          <cell r="A337" t="str">
            <v/>
          </cell>
          <cell r="C337" t="str">
            <v/>
          </cell>
          <cell r="D337" t="str">
            <v/>
          </cell>
          <cell r="E337" t="str">
            <v/>
          </cell>
          <cell r="F337" t="str">
            <v/>
          </cell>
          <cell r="G337" t="str">
            <v/>
          </cell>
          <cell r="H337" t="str">
            <v/>
          </cell>
          <cell r="I337" t="str">
            <v/>
          </cell>
        </row>
        <row r="338">
          <cell r="A338" t="str">
            <v/>
          </cell>
          <cell r="C338" t="str">
            <v/>
          </cell>
          <cell r="D338" t="str">
            <v/>
          </cell>
          <cell r="E338" t="str">
            <v/>
          </cell>
          <cell r="F338" t="str">
            <v/>
          </cell>
          <cell r="G338" t="str">
            <v/>
          </cell>
          <cell r="H338" t="str">
            <v/>
          </cell>
          <cell r="I338" t="str">
            <v/>
          </cell>
        </row>
        <row r="339">
          <cell r="A339" t="str">
            <v/>
          </cell>
          <cell r="C339" t="str">
            <v/>
          </cell>
          <cell r="D339" t="str">
            <v/>
          </cell>
          <cell r="E339" t="str">
            <v/>
          </cell>
          <cell r="F339" t="str">
            <v/>
          </cell>
          <cell r="G339" t="str">
            <v/>
          </cell>
          <cell r="H339" t="str">
            <v/>
          </cell>
          <cell r="I339" t="str">
            <v/>
          </cell>
        </row>
        <row r="340">
          <cell r="A340" t="str">
            <v/>
          </cell>
          <cell r="C340" t="str">
            <v/>
          </cell>
          <cell r="D340" t="str">
            <v/>
          </cell>
          <cell r="E340" t="str">
            <v/>
          </cell>
          <cell r="F340" t="str">
            <v/>
          </cell>
          <cell r="G340" t="str">
            <v/>
          </cell>
          <cell r="H340" t="str">
            <v/>
          </cell>
          <cell r="I340" t="str">
            <v/>
          </cell>
        </row>
        <row r="341">
          <cell r="A341" t="str">
            <v/>
          </cell>
          <cell r="C341" t="str">
            <v/>
          </cell>
          <cell r="D341" t="str">
            <v/>
          </cell>
          <cell r="E341" t="str">
            <v/>
          </cell>
          <cell r="F341" t="str">
            <v/>
          </cell>
          <cell r="G341" t="str">
            <v/>
          </cell>
          <cell r="H341" t="str">
            <v/>
          </cell>
          <cell r="I341" t="str">
            <v/>
          </cell>
        </row>
        <row r="342">
          <cell r="A342" t="str">
            <v/>
          </cell>
          <cell r="C342" t="str">
            <v/>
          </cell>
          <cell r="D342" t="str">
            <v/>
          </cell>
          <cell r="E342" t="str">
            <v/>
          </cell>
          <cell r="F342" t="str">
            <v/>
          </cell>
          <cell r="G342" t="str">
            <v/>
          </cell>
          <cell r="H342" t="str">
            <v/>
          </cell>
          <cell r="I342" t="str">
            <v/>
          </cell>
        </row>
        <row r="343">
          <cell r="A343" t="str">
            <v/>
          </cell>
          <cell r="C343" t="str">
            <v/>
          </cell>
          <cell r="D343" t="str">
            <v/>
          </cell>
          <cell r="E343" t="str">
            <v/>
          </cell>
          <cell r="F343" t="str">
            <v/>
          </cell>
          <cell r="G343" t="str">
            <v/>
          </cell>
          <cell r="H343" t="str">
            <v/>
          </cell>
          <cell r="I343" t="str">
            <v/>
          </cell>
        </row>
        <row r="344">
          <cell r="A344" t="str">
            <v/>
          </cell>
          <cell r="C344" t="str">
            <v/>
          </cell>
          <cell r="D344" t="str">
            <v/>
          </cell>
          <cell r="E344" t="str">
            <v/>
          </cell>
          <cell r="F344" t="str">
            <v/>
          </cell>
          <cell r="G344" t="str">
            <v/>
          </cell>
          <cell r="H344" t="str">
            <v/>
          </cell>
          <cell r="I344" t="str">
            <v/>
          </cell>
        </row>
        <row r="345">
          <cell r="A345" t="str">
            <v/>
          </cell>
          <cell r="C345" t="str">
            <v/>
          </cell>
          <cell r="D345" t="str">
            <v/>
          </cell>
          <cell r="E345" t="str">
            <v/>
          </cell>
          <cell r="F345" t="str">
            <v/>
          </cell>
          <cell r="G345" t="str">
            <v/>
          </cell>
          <cell r="H345" t="str">
            <v/>
          </cell>
          <cell r="I345" t="str">
            <v/>
          </cell>
        </row>
        <row r="346">
          <cell r="A346" t="str">
            <v/>
          </cell>
          <cell r="C346" t="str">
            <v/>
          </cell>
          <cell r="D346" t="str">
            <v/>
          </cell>
          <cell r="E346" t="str">
            <v/>
          </cell>
          <cell r="F346" t="str">
            <v/>
          </cell>
          <cell r="G346" t="str">
            <v/>
          </cell>
          <cell r="H346" t="str">
            <v/>
          </cell>
          <cell r="I346" t="str">
            <v/>
          </cell>
        </row>
        <row r="347">
          <cell r="A347" t="str">
            <v/>
          </cell>
          <cell r="C347" t="str">
            <v/>
          </cell>
          <cell r="D347" t="str">
            <v/>
          </cell>
          <cell r="E347" t="str">
            <v/>
          </cell>
          <cell r="F347" t="str">
            <v/>
          </cell>
          <cell r="G347" t="str">
            <v/>
          </cell>
          <cell r="H347" t="str">
            <v/>
          </cell>
          <cell r="I347" t="str">
            <v/>
          </cell>
        </row>
        <row r="348">
          <cell r="A348" t="str">
            <v/>
          </cell>
          <cell r="C348" t="str">
            <v/>
          </cell>
          <cell r="D348" t="str">
            <v/>
          </cell>
          <cell r="E348" t="str">
            <v/>
          </cell>
          <cell r="F348" t="str">
            <v/>
          </cell>
          <cell r="G348" t="str">
            <v/>
          </cell>
          <cell r="H348" t="str">
            <v/>
          </cell>
          <cell r="I348" t="str">
            <v/>
          </cell>
        </row>
        <row r="349">
          <cell r="A349" t="str">
            <v/>
          </cell>
          <cell r="C349" t="str">
            <v/>
          </cell>
          <cell r="D349" t="str">
            <v/>
          </cell>
          <cell r="E349" t="str">
            <v/>
          </cell>
          <cell r="F349" t="str">
            <v/>
          </cell>
          <cell r="G349" t="str">
            <v/>
          </cell>
          <cell r="H349" t="str">
            <v/>
          </cell>
          <cell r="I349" t="str">
            <v/>
          </cell>
        </row>
        <row r="350">
          <cell r="A350" t="str">
            <v/>
          </cell>
          <cell r="C350" t="str">
            <v/>
          </cell>
          <cell r="D350" t="str">
            <v/>
          </cell>
          <cell r="E350" t="str">
            <v/>
          </cell>
          <cell r="F350" t="str">
            <v/>
          </cell>
          <cell r="G350" t="str">
            <v/>
          </cell>
          <cell r="H350" t="str">
            <v/>
          </cell>
          <cell r="I350" t="str">
            <v/>
          </cell>
        </row>
        <row r="351">
          <cell r="A351" t="str">
            <v/>
          </cell>
          <cell r="C351" t="str">
            <v/>
          </cell>
          <cell r="D351" t="str">
            <v/>
          </cell>
          <cell r="E351" t="str">
            <v/>
          </cell>
          <cell r="F351" t="str">
            <v/>
          </cell>
          <cell r="G351" t="str">
            <v/>
          </cell>
          <cell r="H351" t="str">
            <v/>
          </cell>
          <cell r="I351" t="str">
            <v/>
          </cell>
        </row>
        <row r="352">
          <cell r="A352" t="str">
            <v/>
          </cell>
          <cell r="C352" t="str">
            <v/>
          </cell>
          <cell r="D352" t="str">
            <v/>
          </cell>
          <cell r="E352" t="str">
            <v/>
          </cell>
          <cell r="F352" t="str">
            <v/>
          </cell>
          <cell r="G352" t="str">
            <v/>
          </cell>
          <cell r="H352" t="str">
            <v/>
          </cell>
          <cell r="I352" t="str">
            <v/>
          </cell>
        </row>
        <row r="353">
          <cell r="A353" t="str">
            <v/>
          </cell>
          <cell r="C353" t="str">
            <v/>
          </cell>
          <cell r="D353" t="str">
            <v/>
          </cell>
          <cell r="E353" t="str">
            <v/>
          </cell>
          <cell r="F353" t="str">
            <v/>
          </cell>
          <cell r="G353" t="str">
            <v/>
          </cell>
          <cell r="H353" t="str">
            <v/>
          </cell>
          <cell r="I353" t="str">
            <v/>
          </cell>
        </row>
        <row r="354">
          <cell r="A354" t="str">
            <v/>
          </cell>
          <cell r="C354" t="str">
            <v/>
          </cell>
          <cell r="D354" t="str">
            <v/>
          </cell>
          <cell r="E354" t="str">
            <v/>
          </cell>
          <cell r="F354" t="str">
            <v/>
          </cell>
          <cell r="G354" t="str">
            <v/>
          </cell>
          <cell r="H354" t="str">
            <v/>
          </cell>
          <cell r="I354" t="str">
            <v/>
          </cell>
        </row>
        <row r="355">
          <cell r="A355" t="str">
            <v/>
          </cell>
          <cell r="C355" t="str">
            <v/>
          </cell>
          <cell r="D355" t="str">
            <v/>
          </cell>
          <cell r="E355" t="str">
            <v/>
          </cell>
          <cell r="F355" t="str">
            <v/>
          </cell>
          <cell r="G355" t="str">
            <v/>
          </cell>
          <cell r="H355" t="str">
            <v/>
          </cell>
          <cell r="I355" t="str">
            <v/>
          </cell>
        </row>
        <row r="356">
          <cell r="A356" t="str">
            <v/>
          </cell>
          <cell r="C356" t="str">
            <v/>
          </cell>
          <cell r="D356" t="str">
            <v/>
          </cell>
          <cell r="E356" t="str">
            <v/>
          </cell>
          <cell r="F356" t="str">
            <v/>
          </cell>
          <cell r="G356" t="str">
            <v/>
          </cell>
          <cell r="H356" t="str">
            <v/>
          </cell>
          <cell r="I356" t="str">
            <v/>
          </cell>
        </row>
        <row r="357">
          <cell r="A357" t="str">
            <v/>
          </cell>
          <cell r="C357" t="str">
            <v/>
          </cell>
          <cell r="D357" t="str">
            <v/>
          </cell>
          <cell r="E357" t="str">
            <v/>
          </cell>
          <cell r="F357" t="str">
            <v/>
          </cell>
          <cell r="G357" t="str">
            <v/>
          </cell>
          <cell r="H357" t="str">
            <v/>
          </cell>
          <cell r="I357" t="str">
            <v/>
          </cell>
        </row>
        <row r="358">
          <cell r="A358" t="str">
            <v/>
          </cell>
          <cell r="C358" t="str">
            <v/>
          </cell>
          <cell r="D358" t="str">
            <v/>
          </cell>
          <cell r="E358" t="str">
            <v/>
          </cell>
          <cell r="F358" t="str">
            <v/>
          </cell>
          <cell r="G358" t="str">
            <v/>
          </cell>
          <cell r="H358" t="str">
            <v/>
          </cell>
          <cell r="I358" t="str">
            <v/>
          </cell>
        </row>
        <row r="359">
          <cell r="A359" t="str">
            <v/>
          </cell>
          <cell r="C359" t="str">
            <v/>
          </cell>
          <cell r="D359" t="str">
            <v/>
          </cell>
          <cell r="E359" t="str">
            <v/>
          </cell>
          <cell r="F359" t="str">
            <v/>
          </cell>
          <cell r="G359" t="str">
            <v/>
          </cell>
          <cell r="H359" t="str">
            <v/>
          </cell>
          <cell r="I359" t="str">
            <v/>
          </cell>
        </row>
        <row r="360">
          <cell r="A360" t="str">
            <v/>
          </cell>
          <cell r="C360" t="str">
            <v/>
          </cell>
          <cell r="D360" t="str">
            <v/>
          </cell>
          <cell r="E360" t="str">
            <v/>
          </cell>
          <cell r="F360" t="str">
            <v/>
          </cell>
          <cell r="G360" t="str">
            <v/>
          </cell>
          <cell r="H360" t="str">
            <v/>
          </cell>
          <cell r="I360" t="str">
            <v/>
          </cell>
        </row>
        <row r="361">
          <cell r="A361" t="str">
            <v/>
          </cell>
          <cell r="C361" t="str">
            <v/>
          </cell>
          <cell r="D361" t="str">
            <v/>
          </cell>
          <cell r="E361" t="str">
            <v/>
          </cell>
          <cell r="F361" t="str">
            <v/>
          </cell>
          <cell r="G361" t="str">
            <v/>
          </cell>
          <cell r="H361" t="str">
            <v/>
          </cell>
          <cell r="I361" t="str">
            <v/>
          </cell>
        </row>
        <row r="362">
          <cell r="A362" t="str">
            <v/>
          </cell>
          <cell r="C362" t="str">
            <v/>
          </cell>
          <cell r="D362" t="str">
            <v/>
          </cell>
          <cell r="E362" t="str">
            <v/>
          </cell>
          <cell r="F362" t="str">
            <v/>
          </cell>
          <cell r="G362" t="str">
            <v/>
          </cell>
          <cell r="H362" t="str">
            <v/>
          </cell>
          <cell r="I362" t="str">
            <v/>
          </cell>
        </row>
        <row r="363">
          <cell r="A363" t="str">
            <v/>
          </cell>
          <cell r="C363" t="str">
            <v/>
          </cell>
          <cell r="D363" t="str">
            <v/>
          </cell>
          <cell r="E363" t="str">
            <v/>
          </cell>
          <cell r="F363" t="str">
            <v/>
          </cell>
          <cell r="G363" t="str">
            <v/>
          </cell>
          <cell r="H363" t="str">
            <v/>
          </cell>
          <cell r="I363" t="str">
            <v/>
          </cell>
        </row>
        <row r="364">
          <cell r="A364" t="str">
            <v/>
          </cell>
          <cell r="C364" t="str">
            <v/>
          </cell>
          <cell r="D364" t="str">
            <v/>
          </cell>
          <cell r="E364" t="str">
            <v/>
          </cell>
          <cell r="F364" t="str">
            <v/>
          </cell>
          <cell r="G364" t="str">
            <v/>
          </cell>
          <cell r="H364" t="str">
            <v/>
          </cell>
          <cell r="I364" t="str">
            <v/>
          </cell>
        </row>
        <row r="365">
          <cell r="A365" t="str">
            <v/>
          </cell>
          <cell r="C365" t="str">
            <v/>
          </cell>
          <cell r="D365" t="str">
            <v/>
          </cell>
          <cell r="E365" t="str">
            <v/>
          </cell>
          <cell r="F365" t="str">
            <v/>
          </cell>
          <cell r="G365" t="str">
            <v/>
          </cell>
          <cell r="H365" t="str">
            <v/>
          </cell>
          <cell r="I365" t="str">
            <v/>
          </cell>
        </row>
        <row r="366">
          <cell r="A366" t="str">
            <v/>
          </cell>
          <cell r="C366" t="str">
            <v/>
          </cell>
          <cell r="D366" t="str">
            <v/>
          </cell>
          <cell r="E366" t="str">
            <v/>
          </cell>
          <cell r="F366" t="str">
            <v/>
          </cell>
          <cell r="G366" t="str">
            <v/>
          </cell>
          <cell r="H366" t="str">
            <v/>
          </cell>
          <cell r="I366" t="str">
            <v/>
          </cell>
        </row>
        <row r="367">
          <cell r="A367" t="str">
            <v/>
          </cell>
          <cell r="C367" t="str">
            <v/>
          </cell>
          <cell r="D367" t="str">
            <v/>
          </cell>
          <cell r="E367" t="str">
            <v/>
          </cell>
          <cell r="F367" t="str">
            <v/>
          </cell>
          <cell r="G367" t="str">
            <v/>
          </cell>
          <cell r="H367" t="str">
            <v/>
          </cell>
          <cell r="I367" t="str">
            <v/>
          </cell>
        </row>
        <row r="368">
          <cell r="A368" t="str">
            <v/>
          </cell>
          <cell r="C368" t="str">
            <v/>
          </cell>
          <cell r="D368" t="str">
            <v/>
          </cell>
          <cell r="E368" t="str">
            <v/>
          </cell>
          <cell r="F368" t="str">
            <v/>
          </cell>
          <cell r="G368" t="str">
            <v/>
          </cell>
          <cell r="H368" t="str">
            <v/>
          </cell>
          <cell r="I368" t="str">
            <v/>
          </cell>
        </row>
        <row r="369">
          <cell r="A369" t="str">
            <v/>
          </cell>
          <cell r="C369" t="str">
            <v/>
          </cell>
          <cell r="D369" t="str">
            <v/>
          </cell>
          <cell r="E369" t="str">
            <v/>
          </cell>
          <cell r="F369" t="str">
            <v/>
          </cell>
          <cell r="G369" t="str">
            <v/>
          </cell>
          <cell r="H369" t="str">
            <v/>
          </cell>
          <cell r="I369" t="str">
            <v/>
          </cell>
        </row>
        <row r="370">
          <cell r="A370" t="str">
            <v/>
          </cell>
          <cell r="C370" t="str">
            <v/>
          </cell>
          <cell r="D370" t="str">
            <v/>
          </cell>
          <cell r="E370" t="str">
            <v/>
          </cell>
          <cell r="F370" t="str">
            <v/>
          </cell>
          <cell r="G370" t="str">
            <v/>
          </cell>
          <cell r="H370" t="str">
            <v/>
          </cell>
          <cell r="I370" t="str">
            <v/>
          </cell>
        </row>
        <row r="371">
          <cell r="A371" t="str">
            <v/>
          </cell>
          <cell r="C371" t="str">
            <v/>
          </cell>
          <cell r="D371" t="str">
            <v/>
          </cell>
          <cell r="E371" t="str">
            <v/>
          </cell>
          <cell r="F371" t="str">
            <v/>
          </cell>
          <cell r="G371" t="str">
            <v/>
          </cell>
          <cell r="H371" t="str">
            <v/>
          </cell>
          <cell r="I371" t="str">
            <v/>
          </cell>
        </row>
        <row r="372">
          <cell r="A372" t="str">
            <v/>
          </cell>
          <cell r="C372" t="str">
            <v/>
          </cell>
          <cell r="D372" t="str">
            <v/>
          </cell>
          <cell r="E372" t="str">
            <v/>
          </cell>
          <cell r="F372" t="str">
            <v/>
          </cell>
          <cell r="G372" t="str">
            <v/>
          </cell>
          <cell r="H372" t="str">
            <v/>
          </cell>
          <cell r="I372" t="str">
            <v/>
          </cell>
        </row>
        <row r="373">
          <cell r="A373" t="str">
            <v/>
          </cell>
          <cell r="C373" t="str">
            <v/>
          </cell>
          <cell r="D373" t="str">
            <v/>
          </cell>
          <cell r="E373" t="str">
            <v/>
          </cell>
          <cell r="F373" t="str">
            <v/>
          </cell>
          <cell r="G373" t="str">
            <v/>
          </cell>
          <cell r="H373" t="str">
            <v/>
          </cell>
          <cell r="I373" t="str">
            <v/>
          </cell>
        </row>
        <row r="374">
          <cell r="A374" t="str">
            <v/>
          </cell>
          <cell r="C374" t="str">
            <v/>
          </cell>
          <cell r="D374" t="str">
            <v/>
          </cell>
          <cell r="E374" t="str">
            <v/>
          </cell>
          <cell r="F374" t="str">
            <v/>
          </cell>
          <cell r="G374" t="str">
            <v/>
          </cell>
          <cell r="H374" t="str">
            <v/>
          </cell>
          <cell r="I374" t="str">
            <v/>
          </cell>
        </row>
        <row r="375">
          <cell r="A375" t="str">
            <v/>
          </cell>
          <cell r="C375" t="str">
            <v/>
          </cell>
          <cell r="D375" t="str">
            <v/>
          </cell>
          <cell r="E375" t="str">
            <v/>
          </cell>
          <cell r="F375" t="str">
            <v/>
          </cell>
          <cell r="G375" t="str">
            <v/>
          </cell>
          <cell r="H375" t="str">
            <v/>
          </cell>
          <cell r="I375" t="str">
            <v/>
          </cell>
        </row>
        <row r="376">
          <cell r="A376" t="str">
            <v/>
          </cell>
          <cell r="C376" t="str">
            <v/>
          </cell>
          <cell r="D376" t="str">
            <v/>
          </cell>
          <cell r="E376" t="str">
            <v/>
          </cell>
          <cell r="F376" t="str">
            <v/>
          </cell>
          <cell r="G376" t="str">
            <v/>
          </cell>
          <cell r="H376" t="str">
            <v/>
          </cell>
          <cell r="I376" t="str">
            <v/>
          </cell>
        </row>
        <row r="377">
          <cell r="A377" t="str">
            <v/>
          </cell>
          <cell r="C377" t="str">
            <v/>
          </cell>
          <cell r="D377" t="str">
            <v/>
          </cell>
          <cell r="E377" t="str">
            <v/>
          </cell>
          <cell r="F377" t="str">
            <v/>
          </cell>
          <cell r="G377" t="str">
            <v/>
          </cell>
          <cell r="H377" t="str">
            <v/>
          </cell>
          <cell r="I377"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actylos">
  <a:themeElements>
    <a:clrScheme name="Meti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Dactylos">
      <a:majorFont>
        <a:latin typeface="Franklin Gothic Book"/>
        <a:ea typeface=""/>
        <a:cs typeface=""/>
        <a:font script="Grek" typeface="Calibri"/>
        <a:font script="Cyrl" typeface="Calibri"/>
        <a:font script="Jpan" typeface="HGｺﾞｼｯｸM"/>
        <a:font script="Hang" typeface="바탕"/>
        <a:font script="Hans" typeface="幼圆"/>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Perpetua"/>
        <a:ea typeface=""/>
        <a:cs typeface=""/>
        <a:font script="Grek" typeface="Cambria"/>
        <a:font script="Cyrl" typeface="Cambria"/>
        <a:font script="Jpan" typeface="HG創英ﾌﾟﾚｾﾞﾝｽEB"/>
        <a:font script="Hang" typeface="맑은 고딕"/>
        <a:font script="Hans" typeface="宋体"/>
        <a:font script="Hant" typeface="新細明體"/>
        <a:font script="Arab" typeface="Times New Roman"/>
        <a:font script="Hebr" typeface="Aharoni"/>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Dactylos">
      <a:fillStyleLst>
        <a:solidFill>
          <a:schemeClr val="phClr"/>
        </a:solidFill>
        <a:blipFill>
          <a:blip xmlns:r="http://schemas.openxmlformats.org/officeDocument/2006/relationships" r:embed="rId1">
            <a:duotone>
              <a:schemeClr val="phClr">
                <a:tint val="30000"/>
                <a:satMod val="300000"/>
              </a:schemeClr>
              <a:schemeClr val="phClr">
                <a:tint val="40000"/>
                <a:satMod val="200000"/>
              </a:schemeClr>
            </a:duotone>
          </a:blip>
          <a:tile tx="0" ty="0" sx="70000" sy="70000" flip="none" algn="ctr"/>
        </a:blipFill>
        <a:blipFill>
          <a:blip xmlns:r="http://schemas.openxmlformats.org/officeDocument/2006/relationships" r:embed="rId1">
            <a:duotone>
              <a:schemeClr val="phClr">
                <a:shade val="22000"/>
                <a:satMod val="160000"/>
              </a:schemeClr>
              <a:schemeClr val="phClr">
                <a:shade val="45000"/>
                <a:satMod val="100000"/>
              </a:schemeClr>
            </a:duotone>
          </a:blip>
          <a:tile tx="0" ty="0" sx="65000" sy="65000" flip="none" algn="ctr"/>
        </a:blipFill>
      </a:fillStyleLst>
      <a:lnStyleLst>
        <a:ln w="9525"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algn="t" rotWithShape="0">
              <a:srgbClr val="000000">
                <a:alpha val="50000"/>
              </a:srgbClr>
            </a:outerShdw>
          </a:effectLst>
        </a:effectStyle>
        <a:effectStyle>
          <a:effectLst>
            <a:outerShdw blurRad="38100" dist="25400" dir="5400000" algn="t" rotWithShape="0">
              <a:srgbClr val="000000">
                <a:alpha val="50000"/>
              </a:srgbClr>
            </a:outerShdw>
          </a:effectLst>
        </a:effectStyle>
        <a:effectStyle>
          <a:effectLst>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shade val="40000"/>
                <a:satMod val="165000"/>
              </a:schemeClr>
            </a:gs>
            <a:gs pos="50000">
              <a:schemeClr val="phClr">
                <a:shade val="80000"/>
                <a:satMod val="155000"/>
              </a:schemeClr>
            </a:gs>
            <a:gs pos="100000">
              <a:schemeClr val="phClr">
                <a:tint val="95000"/>
                <a:satMod val="200000"/>
              </a:schemeClr>
            </a:gs>
          </a:gsLst>
          <a:lin ang="16200000" scaled="1"/>
        </a:gradFill>
        <a:blipFill>
          <a:blip xmlns:r="http://schemas.openxmlformats.org/officeDocument/2006/relationships" r:embed="rId1">
            <a:duotone>
              <a:schemeClr val="phClr">
                <a:tint val="95000"/>
                <a:satMod val="200000"/>
              </a:schemeClr>
              <a:schemeClr val="phClr">
                <a:shade val="80000"/>
                <a:satMod val="100000"/>
              </a:schemeClr>
            </a:duotone>
          </a:blip>
          <a:tile tx="0" ty="0" sx="55000" sy="5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dimension ref="A1:I77"/>
  <sheetViews>
    <sheetView showGridLines="0" tabSelected="1" zoomScaleNormal="100" zoomScaleSheetLayoutView="75" workbookViewId="0">
      <selection activeCell="D2" sqref="D2:E2"/>
    </sheetView>
  </sheetViews>
  <sheetFormatPr baseColWidth="10" defaultColWidth="14.44140625" defaultRowHeight="13.2" x14ac:dyDescent="0.25"/>
  <cols>
    <col min="1" max="1" width="2" style="2" customWidth="1"/>
    <col min="2" max="2" width="32.88671875" style="2" customWidth="1"/>
    <col min="3" max="3" width="2" style="2" customWidth="1"/>
    <col min="4" max="4" width="55.6640625" style="2" customWidth="1"/>
    <col min="5" max="6" width="10.33203125" style="2" customWidth="1"/>
    <col min="7" max="7" width="8.44140625" style="2" customWidth="1"/>
    <col min="8" max="8" width="14" style="2" customWidth="1"/>
    <col min="9" max="9" width="4.33203125" style="2" customWidth="1"/>
    <col min="10" max="62" width="14.44140625" style="2"/>
    <col min="63" max="63" width="4" style="2" customWidth="1"/>
    <col min="64" max="64" width="14.44140625" style="2" customWidth="1"/>
    <col min="65" max="65" width="9.21875" style="2" customWidth="1"/>
    <col min="66" max="66" width="7.5546875" style="2" customWidth="1"/>
    <col min="67" max="67" width="24.5546875" style="2" customWidth="1"/>
    <col min="68" max="68" width="7.5546875" style="2" customWidth="1"/>
    <col min="69" max="70" width="14" style="2" customWidth="1"/>
    <col min="71" max="318" width="14.44140625" style="2"/>
    <col min="319" max="319" width="4" style="2" customWidth="1"/>
    <col min="320" max="320" width="14.44140625" style="2" customWidth="1"/>
    <col min="321" max="321" width="9.21875" style="2" customWidth="1"/>
    <col min="322" max="322" width="7.5546875" style="2" customWidth="1"/>
    <col min="323" max="323" width="24.5546875" style="2" customWidth="1"/>
    <col min="324" max="324" width="7.5546875" style="2" customWidth="1"/>
    <col min="325" max="326" width="14" style="2" customWidth="1"/>
    <col min="327" max="574" width="14.44140625" style="2"/>
    <col min="575" max="575" width="4" style="2" customWidth="1"/>
    <col min="576" max="576" width="14.44140625" style="2" customWidth="1"/>
    <col min="577" max="577" width="9.21875" style="2" customWidth="1"/>
    <col min="578" max="578" width="7.5546875" style="2" customWidth="1"/>
    <col min="579" max="579" width="24.5546875" style="2" customWidth="1"/>
    <col min="580" max="580" width="7.5546875" style="2" customWidth="1"/>
    <col min="581" max="582" width="14" style="2" customWidth="1"/>
    <col min="583" max="830" width="14.44140625" style="2"/>
    <col min="831" max="831" width="4" style="2" customWidth="1"/>
    <col min="832" max="832" width="14.44140625" style="2" customWidth="1"/>
    <col min="833" max="833" width="9.21875" style="2" customWidth="1"/>
    <col min="834" max="834" width="7.5546875" style="2" customWidth="1"/>
    <col min="835" max="835" width="24.5546875" style="2" customWidth="1"/>
    <col min="836" max="836" width="7.5546875" style="2" customWidth="1"/>
    <col min="837" max="838" width="14" style="2" customWidth="1"/>
    <col min="839" max="1086" width="14.44140625" style="2"/>
    <col min="1087" max="1087" width="4" style="2" customWidth="1"/>
    <col min="1088" max="1088" width="14.44140625" style="2" customWidth="1"/>
    <col min="1089" max="1089" width="9.21875" style="2" customWidth="1"/>
    <col min="1090" max="1090" width="7.5546875" style="2" customWidth="1"/>
    <col min="1091" max="1091" width="24.5546875" style="2" customWidth="1"/>
    <col min="1092" max="1092" width="7.5546875" style="2" customWidth="1"/>
    <col min="1093" max="1094" width="14" style="2" customWidth="1"/>
    <col min="1095" max="1342" width="14.44140625" style="2"/>
    <col min="1343" max="1343" width="4" style="2" customWidth="1"/>
    <col min="1344" max="1344" width="14.44140625" style="2" customWidth="1"/>
    <col min="1345" max="1345" width="9.21875" style="2" customWidth="1"/>
    <col min="1346" max="1346" width="7.5546875" style="2" customWidth="1"/>
    <col min="1347" max="1347" width="24.5546875" style="2" customWidth="1"/>
    <col min="1348" max="1348" width="7.5546875" style="2" customWidth="1"/>
    <col min="1349" max="1350" width="14" style="2" customWidth="1"/>
    <col min="1351" max="1598" width="14.44140625" style="2"/>
    <col min="1599" max="1599" width="4" style="2" customWidth="1"/>
    <col min="1600" max="1600" width="14.44140625" style="2" customWidth="1"/>
    <col min="1601" max="1601" width="9.21875" style="2" customWidth="1"/>
    <col min="1602" max="1602" width="7.5546875" style="2" customWidth="1"/>
    <col min="1603" max="1603" width="24.5546875" style="2" customWidth="1"/>
    <col min="1604" max="1604" width="7.5546875" style="2" customWidth="1"/>
    <col min="1605" max="1606" width="14" style="2" customWidth="1"/>
    <col min="1607" max="1854" width="14.44140625" style="2"/>
    <col min="1855" max="1855" width="4" style="2" customWidth="1"/>
    <col min="1856" max="1856" width="14.44140625" style="2" customWidth="1"/>
    <col min="1857" max="1857" width="9.21875" style="2" customWidth="1"/>
    <col min="1858" max="1858" width="7.5546875" style="2" customWidth="1"/>
    <col min="1859" max="1859" width="24.5546875" style="2" customWidth="1"/>
    <col min="1860" max="1860" width="7.5546875" style="2" customWidth="1"/>
    <col min="1861" max="1862" width="14" style="2" customWidth="1"/>
    <col min="1863" max="2110" width="14.44140625" style="2"/>
    <col min="2111" max="2111" width="4" style="2" customWidth="1"/>
    <col min="2112" max="2112" width="14.44140625" style="2" customWidth="1"/>
    <col min="2113" max="2113" width="9.21875" style="2" customWidth="1"/>
    <col min="2114" max="2114" width="7.5546875" style="2" customWidth="1"/>
    <col min="2115" max="2115" width="24.5546875" style="2" customWidth="1"/>
    <col min="2116" max="2116" width="7.5546875" style="2" customWidth="1"/>
    <col min="2117" max="2118" width="14" style="2" customWidth="1"/>
    <col min="2119" max="2366" width="14.44140625" style="2"/>
    <col min="2367" max="2367" width="4" style="2" customWidth="1"/>
    <col min="2368" max="2368" width="14.44140625" style="2" customWidth="1"/>
    <col min="2369" max="2369" width="9.21875" style="2" customWidth="1"/>
    <col min="2370" max="2370" width="7.5546875" style="2" customWidth="1"/>
    <col min="2371" max="2371" width="24.5546875" style="2" customWidth="1"/>
    <col min="2372" max="2372" width="7.5546875" style="2" customWidth="1"/>
    <col min="2373" max="2374" width="14" style="2" customWidth="1"/>
    <col min="2375" max="2622" width="14.44140625" style="2"/>
    <col min="2623" max="2623" width="4" style="2" customWidth="1"/>
    <col min="2624" max="2624" width="14.44140625" style="2" customWidth="1"/>
    <col min="2625" max="2625" width="9.21875" style="2" customWidth="1"/>
    <col min="2626" max="2626" width="7.5546875" style="2" customWidth="1"/>
    <col min="2627" max="2627" width="24.5546875" style="2" customWidth="1"/>
    <col min="2628" max="2628" width="7.5546875" style="2" customWidth="1"/>
    <col min="2629" max="2630" width="14" style="2" customWidth="1"/>
    <col min="2631" max="2878" width="14.44140625" style="2"/>
    <col min="2879" max="2879" width="4" style="2" customWidth="1"/>
    <col min="2880" max="2880" width="14.44140625" style="2" customWidth="1"/>
    <col min="2881" max="2881" width="9.21875" style="2" customWidth="1"/>
    <col min="2882" max="2882" width="7.5546875" style="2" customWidth="1"/>
    <col min="2883" max="2883" width="24.5546875" style="2" customWidth="1"/>
    <col min="2884" max="2884" width="7.5546875" style="2" customWidth="1"/>
    <col min="2885" max="2886" width="14" style="2" customWidth="1"/>
    <col min="2887" max="3134" width="14.44140625" style="2"/>
    <col min="3135" max="3135" width="4" style="2" customWidth="1"/>
    <col min="3136" max="3136" width="14.44140625" style="2" customWidth="1"/>
    <col min="3137" max="3137" width="9.21875" style="2" customWidth="1"/>
    <col min="3138" max="3138" width="7.5546875" style="2" customWidth="1"/>
    <col min="3139" max="3139" width="24.5546875" style="2" customWidth="1"/>
    <col min="3140" max="3140" width="7.5546875" style="2" customWidth="1"/>
    <col min="3141" max="3142" width="14" style="2" customWidth="1"/>
    <col min="3143" max="3390" width="14.44140625" style="2"/>
    <col min="3391" max="3391" width="4" style="2" customWidth="1"/>
    <col min="3392" max="3392" width="14.44140625" style="2" customWidth="1"/>
    <col min="3393" max="3393" width="9.21875" style="2" customWidth="1"/>
    <col min="3394" max="3394" width="7.5546875" style="2" customWidth="1"/>
    <col min="3395" max="3395" width="24.5546875" style="2" customWidth="1"/>
    <col min="3396" max="3396" width="7.5546875" style="2" customWidth="1"/>
    <col min="3397" max="3398" width="14" style="2" customWidth="1"/>
    <col min="3399" max="3646" width="14.44140625" style="2"/>
    <col min="3647" max="3647" width="4" style="2" customWidth="1"/>
    <col min="3648" max="3648" width="14.44140625" style="2" customWidth="1"/>
    <col min="3649" max="3649" width="9.21875" style="2" customWidth="1"/>
    <col min="3650" max="3650" width="7.5546875" style="2" customWidth="1"/>
    <col min="3651" max="3651" width="24.5546875" style="2" customWidth="1"/>
    <col min="3652" max="3652" width="7.5546875" style="2" customWidth="1"/>
    <col min="3653" max="3654" width="14" style="2" customWidth="1"/>
    <col min="3655" max="3902" width="14.44140625" style="2"/>
    <col min="3903" max="3903" width="4" style="2" customWidth="1"/>
    <col min="3904" max="3904" width="14.44140625" style="2" customWidth="1"/>
    <col min="3905" max="3905" width="9.21875" style="2" customWidth="1"/>
    <col min="3906" max="3906" width="7.5546875" style="2" customWidth="1"/>
    <col min="3907" max="3907" width="24.5546875" style="2" customWidth="1"/>
    <col min="3908" max="3908" width="7.5546875" style="2" customWidth="1"/>
    <col min="3909" max="3910" width="14" style="2" customWidth="1"/>
    <col min="3911" max="4158" width="14.44140625" style="2"/>
    <col min="4159" max="4159" width="4" style="2" customWidth="1"/>
    <col min="4160" max="4160" width="14.44140625" style="2" customWidth="1"/>
    <col min="4161" max="4161" width="9.21875" style="2" customWidth="1"/>
    <col min="4162" max="4162" width="7.5546875" style="2" customWidth="1"/>
    <col min="4163" max="4163" width="24.5546875" style="2" customWidth="1"/>
    <col min="4164" max="4164" width="7.5546875" style="2" customWidth="1"/>
    <col min="4165" max="4166" width="14" style="2" customWidth="1"/>
    <col min="4167" max="4414" width="14.44140625" style="2"/>
    <col min="4415" max="4415" width="4" style="2" customWidth="1"/>
    <col min="4416" max="4416" width="14.44140625" style="2" customWidth="1"/>
    <col min="4417" max="4417" width="9.21875" style="2" customWidth="1"/>
    <col min="4418" max="4418" width="7.5546875" style="2" customWidth="1"/>
    <col min="4419" max="4419" width="24.5546875" style="2" customWidth="1"/>
    <col min="4420" max="4420" width="7.5546875" style="2" customWidth="1"/>
    <col min="4421" max="4422" width="14" style="2" customWidth="1"/>
    <col min="4423" max="4670" width="14.44140625" style="2"/>
    <col min="4671" max="4671" width="4" style="2" customWidth="1"/>
    <col min="4672" max="4672" width="14.44140625" style="2" customWidth="1"/>
    <col min="4673" max="4673" width="9.21875" style="2" customWidth="1"/>
    <col min="4674" max="4674" width="7.5546875" style="2" customWidth="1"/>
    <col min="4675" max="4675" width="24.5546875" style="2" customWidth="1"/>
    <col min="4676" max="4676" width="7.5546875" style="2" customWidth="1"/>
    <col min="4677" max="4678" width="14" style="2" customWidth="1"/>
    <col min="4679" max="4926" width="14.44140625" style="2"/>
    <col min="4927" max="4927" width="4" style="2" customWidth="1"/>
    <col min="4928" max="4928" width="14.44140625" style="2" customWidth="1"/>
    <col min="4929" max="4929" width="9.21875" style="2" customWidth="1"/>
    <col min="4930" max="4930" width="7.5546875" style="2" customWidth="1"/>
    <col min="4931" max="4931" width="24.5546875" style="2" customWidth="1"/>
    <col min="4932" max="4932" width="7.5546875" style="2" customWidth="1"/>
    <col min="4933" max="4934" width="14" style="2" customWidth="1"/>
    <col min="4935" max="5182" width="14.44140625" style="2"/>
    <col min="5183" max="5183" width="4" style="2" customWidth="1"/>
    <col min="5184" max="5184" width="14.44140625" style="2" customWidth="1"/>
    <col min="5185" max="5185" width="9.21875" style="2" customWidth="1"/>
    <col min="5186" max="5186" width="7.5546875" style="2" customWidth="1"/>
    <col min="5187" max="5187" width="24.5546875" style="2" customWidth="1"/>
    <col min="5188" max="5188" width="7.5546875" style="2" customWidth="1"/>
    <col min="5189" max="5190" width="14" style="2" customWidth="1"/>
    <col min="5191" max="5438" width="14.44140625" style="2"/>
    <col min="5439" max="5439" width="4" style="2" customWidth="1"/>
    <col min="5440" max="5440" width="14.44140625" style="2" customWidth="1"/>
    <col min="5441" max="5441" width="9.21875" style="2" customWidth="1"/>
    <col min="5442" max="5442" width="7.5546875" style="2" customWidth="1"/>
    <col min="5443" max="5443" width="24.5546875" style="2" customWidth="1"/>
    <col min="5444" max="5444" width="7.5546875" style="2" customWidth="1"/>
    <col min="5445" max="5446" width="14" style="2" customWidth="1"/>
    <col min="5447" max="5694" width="14.44140625" style="2"/>
    <col min="5695" max="5695" width="4" style="2" customWidth="1"/>
    <col min="5696" max="5696" width="14.44140625" style="2" customWidth="1"/>
    <col min="5697" max="5697" width="9.21875" style="2" customWidth="1"/>
    <col min="5698" max="5698" width="7.5546875" style="2" customWidth="1"/>
    <col min="5699" max="5699" width="24.5546875" style="2" customWidth="1"/>
    <col min="5700" max="5700" width="7.5546875" style="2" customWidth="1"/>
    <col min="5701" max="5702" width="14" style="2" customWidth="1"/>
    <col min="5703" max="5950" width="14.44140625" style="2"/>
    <col min="5951" max="5951" width="4" style="2" customWidth="1"/>
    <col min="5952" max="5952" width="14.44140625" style="2" customWidth="1"/>
    <col min="5953" max="5953" width="9.21875" style="2" customWidth="1"/>
    <col min="5954" max="5954" width="7.5546875" style="2" customWidth="1"/>
    <col min="5955" max="5955" width="24.5546875" style="2" customWidth="1"/>
    <col min="5956" max="5956" width="7.5546875" style="2" customWidth="1"/>
    <col min="5957" max="5958" width="14" style="2" customWidth="1"/>
    <col min="5959" max="6206" width="14.44140625" style="2"/>
    <col min="6207" max="6207" width="4" style="2" customWidth="1"/>
    <col min="6208" max="6208" width="14.44140625" style="2" customWidth="1"/>
    <col min="6209" max="6209" width="9.21875" style="2" customWidth="1"/>
    <col min="6210" max="6210" width="7.5546875" style="2" customWidth="1"/>
    <col min="6211" max="6211" width="24.5546875" style="2" customWidth="1"/>
    <col min="6212" max="6212" width="7.5546875" style="2" customWidth="1"/>
    <col min="6213" max="6214" width="14" style="2" customWidth="1"/>
    <col min="6215" max="6462" width="14.44140625" style="2"/>
    <col min="6463" max="6463" width="4" style="2" customWidth="1"/>
    <col min="6464" max="6464" width="14.44140625" style="2" customWidth="1"/>
    <col min="6465" max="6465" width="9.21875" style="2" customWidth="1"/>
    <col min="6466" max="6466" width="7.5546875" style="2" customWidth="1"/>
    <col min="6467" max="6467" width="24.5546875" style="2" customWidth="1"/>
    <col min="6468" max="6468" width="7.5546875" style="2" customWidth="1"/>
    <col min="6469" max="6470" width="14" style="2" customWidth="1"/>
    <col min="6471" max="6718" width="14.44140625" style="2"/>
    <col min="6719" max="6719" width="4" style="2" customWidth="1"/>
    <col min="6720" max="6720" width="14.44140625" style="2" customWidth="1"/>
    <col min="6721" max="6721" width="9.21875" style="2" customWidth="1"/>
    <col min="6722" max="6722" width="7.5546875" style="2" customWidth="1"/>
    <col min="6723" max="6723" width="24.5546875" style="2" customWidth="1"/>
    <col min="6724" max="6724" width="7.5546875" style="2" customWidth="1"/>
    <col min="6725" max="6726" width="14" style="2" customWidth="1"/>
    <col min="6727" max="6974" width="14.44140625" style="2"/>
    <col min="6975" max="6975" width="4" style="2" customWidth="1"/>
    <col min="6976" max="6976" width="14.44140625" style="2" customWidth="1"/>
    <col min="6977" max="6977" width="9.21875" style="2" customWidth="1"/>
    <col min="6978" max="6978" width="7.5546875" style="2" customWidth="1"/>
    <col min="6979" max="6979" width="24.5546875" style="2" customWidth="1"/>
    <col min="6980" max="6980" width="7.5546875" style="2" customWidth="1"/>
    <col min="6981" max="6982" width="14" style="2" customWidth="1"/>
    <col min="6983" max="7230" width="14.44140625" style="2"/>
    <col min="7231" max="7231" width="4" style="2" customWidth="1"/>
    <col min="7232" max="7232" width="14.44140625" style="2" customWidth="1"/>
    <col min="7233" max="7233" width="9.21875" style="2" customWidth="1"/>
    <col min="7234" max="7234" width="7.5546875" style="2" customWidth="1"/>
    <col min="7235" max="7235" width="24.5546875" style="2" customWidth="1"/>
    <col min="7236" max="7236" width="7.5546875" style="2" customWidth="1"/>
    <col min="7237" max="7238" width="14" style="2" customWidth="1"/>
    <col min="7239" max="7486" width="14.44140625" style="2"/>
    <col min="7487" max="7487" width="4" style="2" customWidth="1"/>
    <col min="7488" max="7488" width="14.44140625" style="2" customWidth="1"/>
    <col min="7489" max="7489" width="9.21875" style="2" customWidth="1"/>
    <col min="7490" max="7490" width="7.5546875" style="2" customWidth="1"/>
    <col min="7491" max="7491" width="24.5546875" style="2" customWidth="1"/>
    <col min="7492" max="7492" width="7.5546875" style="2" customWidth="1"/>
    <col min="7493" max="7494" width="14" style="2" customWidth="1"/>
    <col min="7495" max="7742" width="14.44140625" style="2"/>
    <col min="7743" max="7743" width="4" style="2" customWidth="1"/>
    <col min="7744" max="7744" width="14.44140625" style="2" customWidth="1"/>
    <col min="7745" max="7745" width="9.21875" style="2" customWidth="1"/>
    <col min="7746" max="7746" width="7.5546875" style="2" customWidth="1"/>
    <col min="7747" max="7747" width="24.5546875" style="2" customWidth="1"/>
    <col min="7748" max="7748" width="7.5546875" style="2" customWidth="1"/>
    <col min="7749" max="7750" width="14" style="2" customWidth="1"/>
    <col min="7751" max="7998" width="14.44140625" style="2"/>
    <col min="7999" max="7999" width="4" style="2" customWidth="1"/>
    <col min="8000" max="8000" width="14.44140625" style="2" customWidth="1"/>
    <col min="8001" max="8001" width="9.21875" style="2" customWidth="1"/>
    <col min="8002" max="8002" width="7.5546875" style="2" customWidth="1"/>
    <col min="8003" max="8003" width="24.5546875" style="2" customWidth="1"/>
    <col min="8004" max="8004" width="7.5546875" style="2" customWidth="1"/>
    <col min="8005" max="8006" width="14" style="2" customWidth="1"/>
    <col min="8007" max="8254" width="14.44140625" style="2"/>
    <col min="8255" max="8255" width="4" style="2" customWidth="1"/>
    <col min="8256" max="8256" width="14.44140625" style="2" customWidth="1"/>
    <col min="8257" max="8257" width="9.21875" style="2" customWidth="1"/>
    <col min="8258" max="8258" width="7.5546875" style="2" customWidth="1"/>
    <col min="8259" max="8259" width="24.5546875" style="2" customWidth="1"/>
    <col min="8260" max="8260" width="7.5546875" style="2" customWidth="1"/>
    <col min="8261" max="8262" width="14" style="2" customWidth="1"/>
    <col min="8263" max="8510" width="14.44140625" style="2"/>
    <col min="8511" max="8511" width="4" style="2" customWidth="1"/>
    <col min="8512" max="8512" width="14.44140625" style="2" customWidth="1"/>
    <col min="8513" max="8513" width="9.21875" style="2" customWidth="1"/>
    <col min="8514" max="8514" width="7.5546875" style="2" customWidth="1"/>
    <col min="8515" max="8515" width="24.5546875" style="2" customWidth="1"/>
    <col min="8516" max="8516" width="7.5546875" style="2" customWidth="1"/>
    <col min="8517" max="8518" width="14" style="2" customWidth="1"/>
    <col min="8519" max="8766" width="14.44140625" style="2"/>
    <col min="8767" max="8767" width="4" style="2" customWidth="1"/>
    <col min="8768" max="8768" width="14.44140625" style="2" customWidth="1"/>
    <col min="8769" max="8769" width="9.21875" style="2" customWidth="1"/>
    <col min="8770" max="8770" width="7.5546875" style="2" customWidth="1"/>
    <col min="8771" max="8771" width="24.5546875" style="2" customWidth="1"/>
    <col min="8772" max="8772" width="7.5546875" style="2" customWidth="1"/>
    <col min="8773" max="8774" width="14" style="2" customWidth="1"/>
    <col min="8775" max="9022" width="14.44140625" style="2"/>
    <col min="9023" max="9023" width="4" style="2" customWidth="1"/>
    <col min="9024" max="9024" width="14.44140625" style="2" customWidth="1"/>
    <col min="9025" max="9025" width="9.21875" style="2" customWidth="1"/>
    <col min="9026" max="9026" width="7.5546875" style="2" customWidth="1"/>
    <col min="9027" max="9027" width="24.5546875" style="2" customWidth="1"/>
    <col min="9028" max="9028" width="7.5546875" style="2" customWidth="1"/>
    <col min="9029" max="9030" width="14" style="2" customWidth="1"/>
    <col min="9031" max="9278" width="14.44140625" style="2"/>
    <col min="9279" max="9279" width="4" style="2" customWidth="1"/>
    <col min="9280" max="9280" width="14.44140625" style="2" customWidth="1"/>
    <col min="9281" max="9281" width="9.21875" style="2" customWidth="1"/>
    <col min="9282" max="9282" width="7.5546875" style="2" customWidth="1"/>
    <col min="9283" max="9283" width="24.5546875" style="2" customWidth="1"/>
    <col min="9284" max="9284" width="7.5546875" style="2" customWidth="1"/>
    <col min="9285" max="9286" width="14" style="2" customWidth="1"/>
    <col min="9287" max="9534" width="14.44140625" style="2"/>
    <col min="9535" max="9535" width="4" style="2" customWidth="1"/>
    <col min="9536" max="9536" width="14.44140625" style="2" customWidth="1"/>
    <col min="9537" max="9537" width="9.21875" style="2" customWidth="1"/>
    <col min="9538" max="9538" width="7.5546875" style="2" customWidth="1"/>
    <col min="9539" max="9539" width="24.5546875" style="2" customWidth="1"/>
    <col min="9540" max="9540" width="7.5546875" style="2" customWidth="1"/>
    <col min="9541" max="9542" width="14" style="2" customWidth="1"/>
    <col min="9543" max="9790" width="14.44140625" style="2"/>
    <col min="9791" max="9791" width="4" style="2" customWidth="1"/>
    <col min="9792" max="9792" width="14.44140625" style="2" customWidth="1"/>
    <col min="9793" max="9793" width="9.21875" style="2" customWidth="1"/>
    <col min="9794" max="9794" width="7.5546875" style="2" customWidth="1"/>
    <col min="9795" max="9795" width="24.5546875" style="2" customWidth="1"/>
    <col min="9796" max="9796" width="7.5546875" style="2" customWidth="1"/>
    <col min="9797" max="9798" width="14" style="2" customWidth="1"/>
    <col min="9799" max="10046" width="14.44140625" style="2"/>
    <col min="10047" max="10047" width="4" style="2" customWidth="1"/>
    <col min="10048" max="10048" width="14.44140625" style="2" customWidth="1"/>
    <col min="10049" max="10049" width="9.21875" style="2" customWidth="1"/>
    <col min="10050" max="10050" width="7.5546875" style="2" customWidth="1"/>
    <col min="10051" max="10051" width="24.5546875" style="2" customWidth="1"/>
    <col min="10052" max="10052" width="7.5546875" style="2" customWidth="1"/>
    <col min="10053" max="10054" width="14" style="2" customWidth="1"/>
    <col min="10055" max="10302" width="14.44140625" style="2"/>
    <col min="10303" max="10303" width="4" style="2" customWidth="1"/>
    <col min="10304" max="10304" width="14.44140625" style="2" customWidth="1"/>
    <col min="10305" max="10305" width="9.21875" style="2" customWidth="1"/>
    <col min="10306" max="10306" width="7.5546875" style="2" customWidth="1"/>
    <col min="10307" max="10307" width="24.5546875" style="2" customWidth="1"/>
    <col min="10308" max="10308" width="7.5546875" style="2" customWidth="1"/>
    <col min="10309" max="10310" width="14" style="2" customWidth="1"/>
    <col min="10311" max="10558" width="14.44140625" style="2"/>
    <col min="10559" max="10559" width="4" style="2" customWidth="1"/>
    <col min="10560" max="10560" width="14.44140625" style="2" customWidth="1"/>
    <col min="10561" max="10561" width="9.21875" style="2" customWidth="1"/>
    <col min="10562" max="10562" width="7.5546875" style="2" customWidth="1"/>
    <col min="10563" max="10563" width="24.5546875" style="2" customWidth="1"/>
    <col min="10564" max="10564" width="7.5546875" style="2" customWidth="1"/>
    <col min="10565" max="10566" width="14" style="2" customWidth="1"/>
    <col min="10567" max="10814" width="14.44140625" style="2"/>
    <col min="10815" max="10815" width="4" style="2" customWidth="1"/>
    <col min="10816" max="10816" width="14.44140625" style="2" customWidth="1"/>
    <col min="10817" max="10817" width="9.21875" style="2" customWidth="1"/>
    <col min="10818" max="10818" width="7.5546875" style="2" customWidth="1"/>
    <col min="10819" max="10819" width="24.5546875" style="2" customWidth="1"/>
    <col min="10820" max="10820" width="7.5546875" style="2" customWidth="1"/>
    <col min="10821" max="10822" width="14" style="2" customWidth="1"/>
    <col min="10823" max="11070" width="14.44140625" style="2"/>
    <col min="11071" max="11071" width="4" style="2" customWidth="1"/>
    <col min="11072" max="11072" width="14.44140625" style="2" customWidth="1"/>
    <col min="11073" max="11073" width="9.21875" style="2" customWidth="1"/>
    <col min="11074" max="11074" width="7.5546875" style="2" customWidth="1"/>
    <col min="11075" max="11075" width="24.5546875" style="2" customWidth="1"/>
    <col min="11076" max="11076" width="7.5546875" style="2" customWidth="1"/>
    <col min="11077" max="11078" width="14" style="2" customWidth="1"/>
    <col min="11079" max="11326" width="14.44140625" style="2"/>
    <col min="11327" max="11327" width="4" style="2" customWidth="1"/>
    <col min="11328" max="11328" width="14.44140625" style="2" customWidth="1"/>
    <col min="11329" max="11329" width="9.21875" style="2" customWidth="1"/>
    <col min="11330" max="11330" width="7.5546875" style="2" customWidth="1"/>
    <col min="11331" max="11331" width="24.5546875" style="2" customWidth="1"/>
    <col min="11332" max="11332" width="7.5546875" style="2" customWidth="1"/>
    <col min="11333" max="11334" width="14" style="2" customWidth="1"/>
    <col min="11335" max="11582" width="14.44140625" style="2"/>
    <col min="11583" max="11583" width="4" style="2" customWidth="1"/>
    <col min="11584" max="11584" width="14.44140625" style="2" customWidth="1"/>
    <col min="11585" max="11585" width="9.21875" style="2" customWidth="1"/>
    <col min="11586" max="11586" width="7.5546875" style="2" customWidth="1"/>
    <col min="11587" max="11587" width="24.5546875" style="2" customWidth="1"/>
    <col min="11588" max="11588" width="7.5546875" style="2" customWidth="1"/>
    <col min="11589" max="11590" width="14" style="2" customWidth="1"/>
    <col min="11591" max="11838" width="14.44140625" style="2"/>
    <col min="11839" max="11839" width="4" style="2" customWidth="1"/>
    <col min="11840" max="11840" width="14.44140625" style="2" customWidth="1"/>
    <col min="11841" max="11841" width="9.21875" style="2" customWidth="1"/>
    <col min="11842" max="11842" width="7.5546875" style="2" customWidth="1"/>
    <col min="11843" max="11843" width="24.5546875" style="2" customWidth="1"/>
    <col min="11844" max="11844" width="7.5546875" style="2" customWidth="1"/>
    <col min="11845" max="11846" width="14" style="2" customWidth="1"/>
    <col min="11847" max="12094" width="14.44140625" style="2"/>
    <col min="12095" max="12095" width="4" style="2" customWidth="1"/>
    <col min="12096" max="12096" width="14.44140625" style="2" customWidth="1"/>
    <col min="12097" max="12097" width="9.21875" style="2" customWidth="1"/>
    <col min="12098" max="12098" width="7.5546875" style="2" customWidth="1"/>
    <col min="12099" max="12099" width="24.5546875" style="2" customWidth="1"/>
    <col min="12100" max="12100" width="7.5546875" style="2" customWidth="1"/>
    <col min="12101" max="12102" width="14" style="2" customWidth="1"/>
    <col min="12103" max="12350" width="14.44140625" style="2"/>
    <col min="12351" max="12351" width="4" style="2" customWidth="1"/>
    <col min="12352" max="12352" width="14.44140625" style="2" customWidth="1"/>
    <col min="12353" max="12353" width="9.21875" style="2" customWidth="1"/>
    <col min="12354" max="12354" width="7.5546875" style="2" customWidth="1"/>
    <col min="12355" max="12355" width="24.5546875" style="2" customWidth="1"/>
    <col min="12356" max="12356" width="7.5546875" style="2" customWidth="1"/>
    <col min="12357" max="12358" width="14" style="2" customWidth="1"/>
    <col min="12359" max="12606" width="14.44140625" style="2"/>
    <col min="12607" max="12607" width="4" style="2" customWidth="1"/>
    <col min="12608" max="12608" width="14.44140625" style="2" customWidth="1"/>
    <col min="12609" max="12609" width="9.21875" style="2" customWidth="1"/>
    <col min="12610" max="12610" width="7.5546875" style="2" customWidth="1"/>
    <col min="12611" max="12611" width="24.5546875" style="2" customWidth="1"/>
    <col min="12612" max="12612" width="7.5546875" style="2" customWidth="1"/>
    <col min="12613" max="12614" width="14" style="2" customWidth="1"/>
    <col min="12615" max="12862" width="14.44140625" style="2"/>
    <col min="12863" max="12863" width="4" style="2" customWidth="1"/>
    <col min="12864" max="12864" width="14.44140625" style="2" customWidth="1"/>
    <col min="12865" max="12865" width="9.21875" style="2" customWidth="1"/>
    <col min="12866" max="12866" width="7.5546875" style="2" customWidth="1"/>
    <col min="12867" max="12867" width="24.5546875" style="2" customWidth="1"/>
    <col min="12868" max="12868" width="7.5546875" style="2" customWidth="1"/>
    <col min="12869" max="12870" width="14" style="2" customWidth="1"/>
    <col min="12871" max="13118" width="14.44140625" style="2"/>
    <col min="13119" max="13119" width="4" style="2" customWidth="1"/>
    <col min="13120" max="13120" width="14.44140625" style="2" customWidth="1"/>
    <col min="13121" max="13121" width="9.21875" style="2" customWidth="1"/>
    <col min="13122" max="13122" width="7.5546875" style="2" customWidth="1"/>
    <col min="13123" max="13123" width="24.5546875" style="2" customWidth="1"/>
    <col min="13124" max="13124" width="7.5546875" style="2" customWidth="1"/>
    <col min="13125" max="13126" width="14" style="2" customWidth="1"/>
    <col min="13127" max="13374" width="14.44140625" style="2"/>
    <col min="13375" max="13375" width="4" style="2" customWidth="1"/>
    <col min="13376" max="13376" width="14.44140625" style="2" customWidth="1"/>
    <col min="13377" max="13377" width="9.21875" style="2" customWidth="1"/>
    <col min="13378" max="13378" width="7.5546875" style="2" customWidth="1"/>
    <col min="13379" max="13379" width="24.5546875" style="2" customWidth="1"/>
    <col min="13380" max="13380" width="7.5546875" style="2" customWidth="1"/>
    <col min="13381" max="13382" width="14" style="2" customWidth="1"/>
    <col min="13383" max="13630" width="14.44140625" style="2"/>
    <col min="13631" max="13631" width="4" style="2" customWidth="1"/>
    <col min="13632" max="13632" width="14.44140625" style="2" customWidth="1"/>
    <col min="13633" max="13633" width="9.21875" style="2" customWidth="1"/>
    <col min="13634" max="13634" width="7.5546875" style="2" customWidth="1"/>
    <col min="13635" max="13635" width="24.5546875" style="2" customWidth="1"/>
    <col min="13636" max="13636" width="7.5546875" style="2" customWidth="1"/>
    <col min="13637" max="13638" width="14" style="2" customWidth="1"/>
    <col min="13639" max="13886" width="14.44140625" style="2"/>
    <col min="13887" max="13887" width="4" style="2" customWidth="1"/>
    <col min="13888" max="13888" width="14.44140625" style="2" customWidth="1"/>
    <col min="13889" max="13889" width="9.21875" style="2" customWidth="1"/>
    <col min="13890" max="13890" width="7.5546875" style="2" customWidth="1"/>
    <col min="13891" max="13891" width="24.5546875" style="2" customWidth="1"/>
    <col min="13892" max="13892" width="7.5546875" style="2" customWidth="1"/>
    <col min="13893" max="13894" width="14" style="2" customWidth="1"/>
    <col min="13895" max="14142" width="14.44140625" style="2"/>
    <col min="14143" max="14143" width="4" style="2" customWidth="1"/>
    <col min="14144" max="14144" width="14.44140625" style="2" customWidth="1"/>
    <col min="14145" max="14145" width="9.21875" style="2" customWidth="1"/>
    <col min="14146" max="14146" width="7.5546875" style="2" customWidth="1"/>
    <col min="14147" max="14147" width="24.5546875" style="2" customWidth="1"/>
    <col min="14148" max="14148" width="7.5546875" style="2" customWidth="1"/>
    <col min="14149" max="14150" width="14" style="2" customWidth="1"/>
    <col min="14151" max="14398" width="14.44140625" style="2"/>
    <col min="14399" max="14399" width="4" style="2" customWidth="1"/>
    <col min="14400" max="14400" width="14.44140625" style="2" customWidth="1"/>
    <col min="14401" max="14401" width="9.21875" style="2" customWidth="1"/>
    <col min="14402" max="14402" width="7.5546875" style="2" customWidth="1"/>
    <col min="14403" max="14403" width="24.5546875" style="2" customWidth="1"/>
    <col min="14404" max="14404" width="7.5546875" style="2" customWidth="1"/>
    <col min="14405" max="14406" width="14" style="2" customWidth="1"/>
    <col min="14407" max="14654" width="14.44140625" style="2"/>
    <col min="14655" max="14655" width="4" style="2" customWidth="1"/>
    <col min="14656" max="14656" width="14.44140625" style="2" customWidth="1"/>
    <col min="14657" max="14657" width="9.21875" style="2" customWidth="1"/>
    <col min="14658" max="14658" width="7.5546875" style="2" customWidth="1"/>
    <col min="14659" max="14659" width="24.5546875" style="2" customWidth="1"/>
    <col min="14660" max="14660" width="7.5546875" style="2" customWidth="1"/>
    <col min="14661" max="14662" width="14" style="2" customWidth="1"/>
    <col min="14663" max="14910" width="14.44140625" style="2"/>
    <col min="14911" max="14911" width="4" style="2" customWidth="1"/>
    <col min="14912" max="14912" width="14.44140625" style="2" customWidth="1"/>
    <col min="14913" max="14913" width="9.21875" style="2" customWidth="1"/>
    <col min="14914" max="14914" width="7.5546875" style="2" customWidth="1"/>
    <col min="14915" max="14915" width="24.5546875" style="2" customWidth="1"/>
    <col min="14916" max="14916" width="7.5546875" style="2" customWidth="1"/>
    <col min="14917" max="14918" width="14" style="2" customWidth="1"/>
    <col min="14919" max="15166" width="14.44140625" style="2"/>
    <col min="15167" max="15167" width="4" style="2" customWidth="1"/>
    <col min="15168" max="15168" width="14.44140625" style="2" customWidth="1"/>
    <col min="15169" max="15169" width="9.21875" style="2" customWidth="1"/>
    <col min="15170" max="15170" width="7.5546875" style="2" customWidth="1"/>
    <col min="15171" max="15171" width="24.5546875" style="2" customWidth="1"/>
    <col min="15172" max="15172" width="7.5546875" style="2" customWidth="1"/>
    <col min="15173" max="15174" width="14" style="2" customWidth="1"/>
    <col min="15175" max="15422" width="14.44140625" style="2"/>
    <col min="15423" max="15423" width="4" style="2" customWidth="1"/>
    <col min="15424" max="15424" width="14.44140625" style="2" customWidth="1"/>
    <col min="15425" max="15425" width="9.21875" style="2" customWidth="1"/>
    <col min="15426" max="15426" width="7.5546875" style="2" customWidth="1"/>
    <col min="15427" max="15427" width="24.5546875" style="2" customWidth="1"/>
    <col min="15428" max="15428" width="7.5546875" style="2" customWidth="1"/>
    <col min="15429" max="15430" width="14" style="2" customWidth="1"/>
    <col min="15431" max="15678" width="14.44140625" style="2"/>
    <col min="15679" max="15679" width="4" style="2" customWidth="1"/>
    <col min="15680" max="15680" width="14.44140625" style="2" customWidth="1"/>
    <col min="15681" max="15681" width="9.21875" style="2" customWidth="1"/>
    <col min="15682" max="15682" width="7.5546875" style="2" customWidth="1"/>
    <col min="15683" max="15683" width="24.5546875" style="2" customWidth="1"/>
    <col min="15684" max="15684" width="7.5546875" style="2" customWidth="1"/>
    <col min="15685" max="15686" width="14" style="2" customWidth="1"/>
    <col min="15687" max="15934" width="14.44140625" style="2"/>
    <col min="15935" max="15935" width="4" style="2" customWidth="1"/>
    <col min="15936" max="15936" width="14.44140625" style="2" customWidth="1"/>
    <col min="15937" max="15937" width="9.21875" style="2" customWidth="1"/>
    <col min="15938" max="15938" width="7.5546875" style="2" customWidth="1"/>
    <col min="15939" max="15939" width="24.5546875" style="2" customWidth="1"/>
    <col min="15940" max="15940" width="7.5546875" style="2" customWidth="1"/>
    <col min="15941" max="15942" width="14" style="2" customWidth="1"/>
    <col min="15943" max="16384" width="14.44140625" style="2"/>
  </cols>
  <sheetData>
    <row r="1" spans="1:9" ht="3" customHeight="1" x14ac:dyDescent="0.25">
      <c r="A1" s="4"/>
    </row>
    <row r="2" spans="1:9" ht="28.2" customHeight="1" x14ac:dyDescent="0.25">
      <c r="D2" s="150" t="s">
        <v>53</v>
      </c>
      <c r="E2" s="151"/>
      <c r="H2" s="47" t="s">
        <v>52</v>
      </c>
    </row>
    <row r="3" spans="1:9" s="1" customFormat="1" ht="29.4" customHeight="1" x14ac:dyDescent="0.25"/>
    <row r="4" spans="1:9" ht="24.6" customHeight="1" x14ac:dyDescent="0.25">
      <c r="A4" s="16" t="s">
        <v>1</v>
      </c>
      <c r="B4" s="16" t="s">
        <v>6</v>
      </c>
    </row>
    <row r="5" spans="1:9" ht="15" customHeight="1" x14ac:dyDescent="0.25">
      <c r="A5" s="1"/>
      <c r="B5" s="5" t="s">
        <v>2</v>
      </c>
      <c r="C5" s="7"/>
      <c r="H5" s="6" t="s">
        <v>18</v>
      </c>
    </row>
    <row r="6" spans="1:9" ht="15" customHeight="1" x14ac:dyDescent="0.25">
      <c r="A6" s="1"/>
      <c r="B6" s="1" t="s">
        <v>75</v>
      </c>
      <c r="D6" s="22"/>
      <c r="F6" s="8"/>
      <c r="H6" s="141">
        <v>600000</v>
      </c>
      <c r="I6" s="138" t="s">
        <v>20</v>
      </c>
    </row>
    <row r="7" spans="1:9" ht="15" customHeight="1" x14ac:dyDescent="0.25">
      <c r="A7" s="1"/>
      <c r="B7" s="1" t="s">
        <v>73</v>
      </c>
      <c r="D7" s="22"/>
      <c r="F7" s="8"/>
      <c r="H7" s="141">
        <v>30000</v>
      </c>
      <c r="I7" s="138" t="s">
        <v>20</v>
      </c>
    </row>
    <row r="8" spans="1:9" ht="15" customHeight="1" x14ac:dyDescent="0.25">
      <c r="A8" s="1"/>
      <c r="B8" s="1" t="s">
        <v>8</v>
      </c>
      <c r="H8" s="17">
        <v>10000</v>
      </c>
    </row>
    <row r="9" spans="1:9" ht="15" customHeight="1" x14ac:dyDescent="0.25">
      <c r="A9" s="1"/>
      <c r="B9" s="1" t="s">
        <v>9</v>
      </c>
      <c r="H9" s="17">
        <v>0</v>
      </c>
    </row>
    <row r="10" spans="1:9" ht="15" customHeight="1" x14ac:dyDescent="0.25">
      <c r="A10" s="1"/>
      <c r="B10" s="1" t="s">
        <v>71</v>
      </c>
      <c r="H10" s="18">
        <v>2</v>
      </c>
    </row>
    <row r="11" spans="1:9" ht="15" customHeight="1" x14ac:dyDescent="0.25">
      <c r="A11" s="1"/>
      <c r="B11" s="1" t="s">
        <v>74</v>
      </c>
      <c r="G11" s="119" t="s">
        <v>54</v>
      </c>
      <c r="H11" s="93">
        <v>0.03</v>
      </c>
    </row>
    <row r="12" spans="1:9" ht="7.05" customHeight="1" x14ac:dyDescent="0.25">
      <c r="H12" s="1"/>
    </row>
    <row r="13" spans="1:9" ht="15" customHeight="1" x14ac:dyDescent="0.25">
      <c r="A13" s="5"/>
      <c r="B13" s="5" t="s">
        <v>19</v>
      </c>
      <c r="D13" s="19"/>
      <c r="H13" s="1"/>
    </row>
    <row r="14" spans="1:9" hidden="1" x14ac:dyDescent="0.25">
      <c r="A14" s="1"/>
      <c r="B14" s="1"/>
      <c r="H14" s="20">
        <f>-FV(H11,H9,H8,0,0)</f>
        <v>0</v>
      </c>
    </row>
    <row r="15" spans="1:9" ht="3" customHeight="1" x14ac:dyDescent="0.25">
      <c r="A15" s="1"/>
      <c r="B15" s="1"/>
      <c r="H15" s="20"/>
    </row>
    <row r="16" spans="1:9" x14ac:dyDescent="0.25">
      <c r="A16" s="1"/>
      <c r="B16" s="1" t="s">
        <v>75</v>
      </c>
      <c r="H16" s="38">
        <f>H6</f>
        <v>600000</v>
      </c>
    </row>
    <row r="17" spans="1:9" ht="15" customHeight="1" x14ac:dyDescent="0.25">
      <c r="A17" s="1"/>
      <c r="B17" s="1" t="s">
        <v>10</v>
      </c>
      <c r="G17" s="21"/>
      <c r="H17" s="39">
        <f>IF(H10=0,H14,FV(H11,H10,0,-H14,0))</f>
        <v>0</v>
      </c>
    </row>
    <row r="18" spans="1:9" ht="15" customHeight="1" x14ac:dyDescent="0.25">
      <c r="A18" s="1"/>
      <c r="B18" s="1" t="s">
        <v>21</v>
      </c>
      <c r="G18" s="9"/>
      <c r="H18" s="40">
        <f>SUM(H16:H17)</f>
        <v>600000</v>
      </c>
    </row>
    <row r="19" spans="1:9" ht="15" customHeight="1" x14ac:dyDescent="0.25">
      <c r="A19" s="1"/>
      <c r="B19" s="1" t="s">
        <v>22</v>
      </c>
      <c r="H19" s="109">
        <f>H7/H6</f>
        <v>0.05</v>
      </c>
      <c r="I19" s="21"/>
    </row>
    <row r="20" spans="1:9" ht="15" customHeight="1" x14ac:dyDescent="0.25">
      <c r="A20" s="1"/>
      <c r="B20" s="5" t="s">
        <v>31</v>
      </c>
      <c r="G20" s="9"/>
      <c r="H20" s="110">
        <f>H18*H19</f>
        <v>30000</v>
      </c>
    </row>
    <row r="21" spans="1:9" ht="16.05" customHeight="1" x14ac:dyDescent="0.25">
      <c r="A21" s="1"/>
      <c r="B21" s="5"/>
      <c r="G21" s="9"/>
      <c r="H21" s="23"/>
    </row>
    <row r="22" spans="1:9" ht="15" customHeight="1" x14ac:dyDescent="0.25">
      <c r="A22" s="1"/>
      <c r="B22" s="5" t="s">
        <v>23</v>
      </c>
      <c r="G22" s="9"/>
      <c r="H22" s="41">
        <f>H18</f>
        <v>600000</v>
      </c>
    </row>
    <row r="23" spans="1:9" ht="15" customHeight="1" x14ac:dyDescent="0.25">
      <c r="A23" s="1"/>
      <c r="B23" s="1" t="s">
        <v>65</v>
      </c>
      <c r="F23" s="54"/>
      <c r="G23" s="54"/>
      <c r="H23" s="115">
        <v>-39656</v>
      </c>
      <c r="I23" s="138" t="s">
        <v>20</v>
      </c>
    </row>
    <row r="24" spans="1:9" ht="15" customHeight="1" x14ac:dyDescent="0.25">
      <c r="A24" s="1"/>
      <c r="B24" s="1" t="s">
        <v>11</v>
      </c>
      <c r="G24" s="10"/>
      <c r="H24" s="94">
        <f>IF(H23=0,"",-H23/H18)</f>
        <v>6.6093333333333337E-2</v>
      </c>
    </row>
    <row r="25" spans="1:9" ht="15" customHeight="1" x14ac:dyDescent="0.25">
      <c r="A25" s="1"/>
      <c r="B25" s="5" t="s">
        <v>12</v>
      </c>
      <c r="E25" s="117"/>
      <c r="H25" s="29">
        <f>SUM(H18+H23)</f>
        <v>560344</v>
      </c>
    </row>
    <row r="26" spans="1:9" x14ac:dyDescent="0.25">
      <c r="A26" s="46" t="s">
        <v>35</v>
      </c>
      <c r="B26" s="1"/>
      <c r="H26" s="14"/>
    </row>
    <row r="27" spans="1:9" ht="6" customHeight="1" x14ac:dyDescent="0.25">
      <c r="A27" s="1"/>
      <c r="B27" s="5"/>
      <c r="H27" s="14"/>
    </row>
    <row r="28" spans="1:9" ht="6" customHeight="1" x14ac:dyDescent="0.25">
      <c r="A28" s="1"/>
      <c r="B28" s="5"/>
      <c r="H28" s="14"/>
    </row>
    <row r="29" spans="1:9" ht="15" customHeight="1" x14ac:dyDescent="0.25">
      <c r="A29" s="16" t="s">
        <v>3</v>
      </c>
      <c r="B29" s="16" t="s">
        <v>13</v>
      </c>
      <c r="H29" s="15" t="s">
        <v>7</v>
      </c>
    </row>
    <row r="30" spans="1:9" ht="15" customHeight="1" x14ac:dyDescent="0.25">
      <c r="A30" s="1"/>
      <c r="B30" s="1" t="s">
        <v>14</v>
      </c>
      <c r="H30" s="24">
        <v>7258</v>
      </c>
    </row>
    <row r="31" spans="1:9" ht="15" customHeight="1" x14ac:dyDescent="0.25">
      <c r="A31" s="1"/>
      <c r="B31" s="1" t="s">
        <v>15</v>
      </c>
      <c r="H31" s="12">
        <v>5</v>
      </c>
    </row>
    <row r="32" spans="1:9" ht="15" customHeight="1" x14ac:dyDescent="0.25">
      <c r="A32" s="1"/>
      <c r="B32" s="1" t="s">
        <v>56</v>
      </c>
      <c r="G32" s="119" t="s">
        <v>54</v>
      </c>
      <c r="H32" s="95">
        <v>0.02</v>
      </c>
    </row>
    <row r="33" spans="1:8" ht="15" customHeight="1" x14ac:dyDescent="0.25">
      <c r="A33" s="1"/>
      <c r="B33" s="1" t="s">
        <v>24</v>
      </c>
      <c r="H33" s="25">
        <v>35000</v>
      </c>
    </row>
    <row r="34" spans="1:8" ht="15" customHeight="1" x14ac:dyDescent="0.25">
      <c r="A34" s="1"/>
      <c r="B34" s="1" t="s">
        <v>16</v>
      </c>
      <c r="H34" s="118">
        <f>-FV(H32,H31,H30,H33,0)</f>
        <v>76413.751593280002</v>
      </c>
    </row>
    <row r="35" spans="1:8" ht="15" customHeight="1" x14ac:dyDescent="0.25">
      <c r="A35" s="5"/>
      <c r="B35" s="1" t="s">
        <v>64</v>
      </c>
      <c r="F35" s="54"/>
      <c r="G35" s="54"/>
      <c r="H35" s="115">
        <v>-3593</v>
      </c>
    </row>
    <row r="36" spans="1:8" ht="15" customHeight="1" x14ac:dyDescent="0.25">
      <c r="A36" s="5"/>
      <c r="B36" s="5" t="s">
        <v>17</v>
      </c>
      <c r="H36" s="29">
        <f>SUM(H34:H35)</f>
        <v>72820.751593280002</v>
      </c>
    </row>
    <row r="37" spans="1:8" ht="15" customHeight="1" x14ac:dyDescent="0.25">
      <c r="A37" s="131" t="s">
        <v>66</v>
      </c>
      <c r="B37" s="7"/>
      <c r="H37" s="11"/>
    </row>
    <row r="38" spans="1:8" ht="7.95" customHeight="1" x14ac:dyDescent="0.25"/>
    <row r="39" spans="1:8" ht="25.8" customHeight="1" x14ac:dyDescent="0.25"/>
    <row r="40" spans="1:8" ht="15" customHeight="1" x14ac:dyDescent="0.25">
      <c r="A40" s="16" t="s">
        <v>4</v>
      </c>
      <c r="B40" s="16" t="s">
        <v>25</v>
      </c>
      <c r="C40" s="1"/>
      <c r="D40" s="1"/>
    </row>
    <row r="41" spans="1:8" ht="15" customHeight="1" x14ac:dyDescent="0.25">
      <c r="A41" s="26"/>
      <c r="B41" s="1" t="s">
        <v>72</v>
      </c>
      <c r="C41" s="1"/>
      <c r="D41" s="1"/>
      <c r="G41" s="146"/>
      <c r="H41" s="149">
        <v>49140</v>
      </c>
    </row>
    <row r="42" spans="1:8" ht="15" customHeight="1" x14ac:dyDescent="0.25">
      <c r="A42" s="26"/>
      <c r="B42" s="1" t="s">
        <v>26</v>
      </c>
      <c r="C42" s="1"/>
      <c r="D42" s="1"/>
      <c r="H42" s="148">
        <f>H20</f>
        <v>30000</v>
      </c>
    </row>
    <row r="43" spans="1:8" ht="15" customHeight="1" x14ac:dyDescent="0.25">
      <c r="A43" s="26"/>
      <c r="B43" s="137" t="s">
        <v>70</v>
      </c>
      <c r="C43" s="1"/>
      <c r="D43" s="1"/>
      <c r="E43" s="136">
        <f>H36</f>
        <v>72820.751593280002</v>
      </c>
      <c r="F43" s="135">
        <v>300000</v>
      </c>
      <c r="G43" s="96">
        <v>0.02</v>
      </c>
      <c r="H43" s="42">
        <f>(E43+F43)*G43</f>
        <v>7456.4150318656002</v>
      </c>
    </row>
    <row r="44" spans="1:8" ht="15" customHeight="1" x14ac:dyDescent="0.25">
      <c r="A44" s="26"/>
      <c r="B44" s="1" t="s">
        <v>34</v>
      </c>
      <c r="C44" s="1"/>
      <c r="D44" s="1"/>
      <c r="H44" s="12">
        <v>12000</v>
      </c>
    </row>
    <row r="45" spans="1:8" ht="15" customHeight="1" x14ac:dyDescent="0.25">
      <c r="A45" s="26"/>
      <c r="B45" s="1" t="s">
        <v>33</v>
      </c>
      <c r="C45" s="1"/>
      <c r="D45" s="1"/>
      <c r="H45" s="12"/>
    </row>
    <row r="46" spans="1:8" ht="15" customHeight="1" x14ac:dyDescent="0.25">
      <c r="A46" s="26"/>
      <c r="B46" s="1" t="s">
        <v>32</v>
      </c>
      <c r="C46" s="1"/>
      <c r="D46" s="1"/>
      <c r="H46" s="43">
        <v>2000</v>
      </c>
    </row>
    <row r="47" spans="1:8" ht="15" customHeight="1" x14ac:dyDescent="0.25">
      <c r="A47" s="26"/>
      <c r="B47" s="5" t="s">
        <v>50</v>
      </c>
      <c r="C47" s="1"/>
      <c r="D47" s="1"/>
      <c r="H47" s="112">
        <f>SUM(H41:H46)</f>
        <v>100596.4150318656</v>
      </c>
    </row>
    <row r="48" spans="1:8" ht="15" customHeight="1" x14ac:dyDescent="0.25">
      <c r="A48" s="26"/>
      <c r="B48" s="1" t="s">
        <v>51</v>
      </c>
      <c r="C48" s="1"/>
      <c r="D48" s="1"/>
      <c r="H48" s="28">
        <v>-120000</v>
      </c>
    </row>
    <row r="49" spans="1:9" ht="15" customHeight="1" x14ac:dyDescent="0.25">
      <c r="A49" s="26"/>
      <c r="B49" s="142" t="str">
        <f>IF(H49&gt;0,"Die jährlichen Ausgaben werden durch die Rente und dem Vermögensertrag abgedeckt! Somit findet kein Vermögensverzehr statt.","Die Rente und der Vermögensertrag decken die jährlichen Ausgaben nicht! Die fehlende Summe wird mittels Vermögensabbau finanziert." )</f>
        <v>Die Rente und der Vermögensertrag decken die jährlichen Ausgaben nicht! Die fehlende Summe wird mittels Vermögensabbau finanziert.</v>
      </c>
      <c r="C49" s="143"/>
      <c r="D49" s="143"/>
      <c r="E49" s="144"/>
      <c r="F49" s="144"/>
      <c r="G49" s="145"/>
      <c r="H49" s="112">
        <f>H47+H48</f>
        <v>-19403.584968134397</v>
      </c>
    </row>
    <row r="50" spans="1:9" ht="15" customHeight="1" x14ac:dyDescent="0.25">
      <c r="A50" s="26"/>
      <c r="B50" s="5"/>
      <c r="C50" s="1"/>
      <c r="D50" s="1"/>
      <c r="E50" s="81" t="str">
        <f xml:space="preserve"> IF(H49&lt;0,"Vermögen aufgebraucht nach:  ►►","kein Vermögensverzehr     ►►")</f>
        <v>Vermögen aufgebraucht nach:  ►►</v>
      </c>
      <c r="F50" s="80"/>
      <c r="G50" s="78"/>
      <c r="H50" s="79">
        <f>IF(ISERROR(H52),"-",IF(H49&gt;0,"-",H52))</f>
        <v>16.421071055992449</v>
      </c>
      <c r="I50" s="45" t="s">
        <v>0</v>
      </c>
    </row>
    <row r="51" spans="1:9" ht="15.6" x14ac:dyDescent="0.25">
      <c r="A51" s="26"/>
      <c r="B51" s="5"/>
      <c r="C51" s="1"/>
      <c r="D51" s="1"/>
      <c r="F51" s="48"/>
      <c r="G51" s="50"/>
      <c r="H51" s="125"/>
      <c r="I51" s="45"/>
    </row>
    <row r="52" spans="1:9" ht="15.6" hidden="1" x14ac:dyDescent="0.25">
      <c r="A52" s="26"/>
      <c r="B52" s="1"/>
      <c r="C52" s="1"/>
      <c r="D52" s="1"/>
      <c r="H52" s="49">
        <f>NPER(G43,H49-(E43+F43)*G43,E43+F43)</f>
        <v>16.421071055992449</v>
      </c>
    </row>
    <row r="53" spans="1:9" ht="15.6" x14ac:dyDescent="0.25">
      <c r="A53" s="16" t="s">
        <v>4</v>
      </c>
      <c r="B53" s="16" t="s">
        <v>28</v>
      </c>
      <c r="C53" s="1"/>
      <c r="D53" s="1"/>
      <c r="H53" s="30"/>
    </row>
    <row r="54" spans="1:9" ht="15.6" x14ac:dyDescent="0.25">
      <c r="A54" s="26"/>
      <c r="B54" s="1" t="s">
        <v>29</v>
      </c>
      <c r="C54" s="1"/>
      <c r="D54" s="1"/>
      <c r="H54" s="27">
        <f>H41</f>
        <v>49140</v>
      </c>
    </row>
    <row r="55" spans="1:9" ht="15.6" x14ac:dyDescent="0.25">
      <c r="A55" s="26"/>
      <c r="B55" s="1" t="s">
        <v>57</v>
      </c>
      <c r="C55" s="1"/>
      <c r="D55" s="31"/>
      <c r="E55" s="32"/>
      <c r="F55" s="33">
        <v>0.5</v>
      </c>
      <c r="G55" s="34">
        <f>100%-F55</f>
        <v>0.5</v>
      </c>
      <c r="H55" s="111">
        <f>(H42*G55)</f>
        <v>15000</v>
      </c>
    </row>
    <row r="56" spans="1:9" ht="15.6" x14ac:dyDescent="0.25">
      <c r="A56" s="26"/>
      <c r="B56" s="1" t="s">
        <v>34</v>
      </c>
      <c r="C56" s="1"/>
      <c r="D56" s="1"/>
      <c r="H56" s="13">
        <f>H44</f>
        <v>12000</v>
      </c>
    </row>
    <row r="57" spans="1:9" ht="15.6" x14ac:dyDescent="0.25">
      <c r="A57" s="26"/>
      <c r="B57" s="1" t="s">
        <v>55</v>
      </c>
      <c r="C57" s="1"/>
      <c r="D57" s="1"/>
      <c r="H57" s="13">
        <f>H45</f>
        <v>0</v>
      </c>
    </row>
    <row r="58" spans="1:9" ht="15.6" x14ac:dyDescent="0.25">
      <c r="A58" s="26"/>
      <c r="B58" s="1" t="s">
        <v>32</v>
      </c>
      <c r="C58" s="1"/>
      <c r="D58" s="1"/>
      <c r="H58" s="147">
        <f>H46</f>
        <v>2000</v>
      </c>
    </row>
    <row r="59" spans="1:9" ht="15.6" x14ac:dyDescent="0.25">
      <c r="A59" s="26"/>
      <c r="B59" s="1" t="s">
        <v>58</v>
      </c>
      <c r="C59" s="1"/>
      <c r="D59" s="1"/>
      <c r="E59" s="35">
        <f>H25*F55+H36</f>
        <v>352992.75159328</v>
      </c>
      <c r="F59" s="44">
        <f>F43</f>
        <v>300000</v>
      </c>
      <c r="G59" s="97">
        <v>0.02</v>
      </c>
      <c r="H59" s="13">
        <f>(E59+F59)*G59</f>
        <v>13059.8550318656</v>
      </c>
    </row>
    <row r="60" spans="1:9" ht="15.6" x14ac:dyDescent="0.25">
      <c r="A60" s="26"/>
      <c r="B60" s="5" t="s">
        <v>30</v>
      </c>
      <c r="C60" s="1"/>
      <c r="D60" s="1"/>
      <c r="H60" s="112">
        <f>SUM(H54:H59)</f>
        <v>91199.855031865605</v>
      </c>
    </row>
    <row r="61" spans="1:9" ht="15.6" x14ac:dyDescent="0.25">
      <c r="A61" s="26"/>
      <c r="B61" s="1" t="s">
        <v>59</v>
      </c>
      <c r="C61" s="1"/>
      <c r="D61" s="1"/>
      <c r="F61" s="98">
        <v>0</v>
      </c>
      <c r="G61" s="108">
        <v>0.25</v>
      </c>
      <c r="H61" s="140">
        <f>IF(F61&lt;0,H48-F61,H48+(H42-H55)*G61)</f>
        <v>-116250</v>
      </c>
      <c r="I61" s="139" t="s">
        <v>62</v>
      </c>
    </row>
    <row r="62" spans="1:9" ht="15.6" x14ac:dyDescent="0.25">
      <c r="A62" s="26"/>
      <c r="B62" s="142" t="str">
        <f>IF(H62&gt;0,"Die jährlichen Ausgaben werden durch die Rente und dem Vermögensetrag abgedeckt! Somit findet kein Vermögensverzehr statt.","Die Rente und der Vermögensertrag decken die jährlichen Ausgaben nicht! Die fehlende Summe wird mittels Vermögensabbau finanziert." )</f>
        <v>Die Rente und der Vermögensertrag decken die jährlichen Ausgaben nicht! Die fehlende Summe wird mittels Vermögensabbau finanziert.</v>
      </c>
      <c r="C62" s="143"/>
      <c r="D62" s="143"/>
      <c r="E62" s="144"/>
      <c r="F62" s="144"/>
      <c r="G62" s="144"/>
      <c r="H62" s="140">
        <f>SUM(H60:H61)</f>
        <v>-25050.144968134395</v>
      </c>
    </row>
    <row r="63" spans="1:9" ht="18.45" customHeight="1" x14ac:dyDescent="0.25">
      <c r="A63" s="128" t="s">
        <v>63</v>
      </c>
      <c r="C63" s="1"/>
      <c r="D63" s="1"/>
      <c r="E63" s="81" t="str">
        <f xml:space="preserve"> IF(H62&lt;0,"Vermögen aufgebraucht nach:  ►►","kein Vermögensverzehr  ►►")</f>
        <v>Vermögen aufgebraucht nach:  ►►</v>
      </c>
      <c r="G63"/>
      <c r="H63" s="79">
        <f>IF(ISERROR(H65),"-",IF(H62&gt;0,"-",H65))</f>
        <v>21.188961138581558</v>
      </c>
      <c r="I63" s="45" t="s">
        <v>0</v>
      </c>
    </row>
    <row r="64" spans="1:9" ht="15.6" x14ac:dyDescent="0.25">
      <c r="A64" s="26"/>
      <c r="C64" s="1"/>
      <c r="D64" s="1"/>
      <c r="E64"/>
      <c r="G64"/>
      <c r="H64" s="126"/>
      <c r="I64" s="45"/>
    </row>
    <row r="65" spans="1:8" ht="15.6" hidden="1" x14ac:dyDescent="0.25">
      <c r="A65" s="26"/>
      <c r="B65" s="1"/>
      <c r="C65" s="1"/>
      <c r="D65" s="1"/>
      <c r="G65" s="36"/>
      <c r="H65" s="2">
        <f>NPER(G59,H62-(E59+F59)*G59,E59+F59)</f>
        <v>21.188961138581558</v>
      </c>
    </row>
    <row r="66" spans="1:8" ht="15.6" x14ac:dyDescent="0.25">
      <c r="A66" s="16" t="s">
        <v>5</v>
      </c>
      <c r="B66" s="16" t="s">
        <v>69</v>
      </c>
      <c r="C66" s="16"/>
      <c r="D66" s="101"/>
    </row>
    <row r="67" spans="1:8" ht="7.5" customHeight="1" x14ac:dyDescent="0.3">
      <c r="A67" s="3"/>
      <c r="B67" s="37"/>
      <c r="C67" s="3"/>
    </row>
    <row r="75" spans="1:8" ht="6" customHeight="1" x14ac:dyDescent="0.25"/>
    <row r="76" spans="1:8" ht="16.5" customHeight="1" x14ac:dyDescent="0.25">
      <c r="B76" s="132"/>
      <c r="G76" s="152" t="s">
        <v>67</v>
      </c>
      <c r="H76" s="153"/>
    </row>
    <row r="77" spans="1:8" ht="15" customHeight="1" x14ac:dyDescent="0.25"/>
  </sheetData>
  <sheetProtection sheet="1" selectLockedCells="1"/>
  <dataConsolidate/>
  <mergeCells count="2">
    <mergeCell ref="D2:E2"/>
    <mergeCell ref="G76:H76"/>
  </mergeCells>
  <conditionalFormatting sqref="B49:G49">
    <cfRule type="expression" dxfId="2" priority="3">
      <formula>$H$49&lt;0</formula>
    </cfRule>
  </conditionalFormatting>
  <conditionalFormatting sqref="B62:G62">
    <cfRule type="expression" dxfId="1" priority="1">
      <formula>$H$62&lt;0</formula>
    </cfRule>
  </conditionalFormatting>
  <conditionalFormatting sqref="G61">
    <cfRule type="expression" dxfId="0" priority="9">
      <formula>F61&lt;0</formula>
    </cfRule>
  </conditionalFormatting>
  <dataValidations count="4">
    <dataValidation type="custom" allowBlank="1" showInputMessage="1" showErrorMessage="1" sqref="H61" xr:uid="{00000000-0002-0000-0000-000000000000}">
      <formula1>H61&lt;1</formula1>
    </dataValidation>
    <dataValidation type="custom" allowBlank="1" showInputMessage="1" showErrorMessage="1" error="Bitte geben Sie einen Minusbetrag ein." sqref="H23 H35 H48" xr:uid="{00000000-0002-0000-0000-000001000000}">
      <formula1>H23&lt;1</formula1>
    </dataValidation>
    <dataValidation type="custom" allowBlank="1" showInputMessage="1" showErrorMessage="1" error="Bitte geben Sie einen Minusbetrag ein oder 0, wenn Sie den Grenzsteuersatz anwenden wollen." sqref="F61" xr:uid="{00000000-0002-0000-0000-000002000000}">
      <formula1>F61&lt;1</formula1>
    </dataValidation>
    <dataValidation type="custom" allowBlank="1" showInputMessage="1" showErrorMessage="1" error="Eine Minusrendite kann hier nicht errechnet werden. Eingabe mindestens 0% und höher." sqref="G59 G43" xr:uid="{00000000-0002-0000-0000-000003000000}">
      <formula1>G43&gt;=0</formula1>
    </dataValidation>
  </dataValidations>
  <hyperlinks>
    <hyperlink ref="G76:H76" location="Anmerkungen!A2" display="weitere Anmerkungen" xr:uid="{00000000-0004-0000-0000-000000000000}"/>
  </hyperlinks>
  <pageMargins left="0.59055118110236227" right="0.19685039370078741" top="0.47244094488188981" bottom="0.55118110236220474" header="0" footer="0.59055118110236227"/>
  <pageSetup paperSize="9" orientation="landscape" r:id="rId1"/>
  <headerFooter alignWithMargins="0">
    <oddFooter>&amp;L&amp;9Marcel A. Bouvrot&amp;C&amp;9&amp;P&amp;R&amp;9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N41"/>
  <sheetViews>
    <sheetView showGridLines="0" showRuler="0" zoomScaleNormal="100" workbookViewId="0">
      <selection sqref="A1:F1"/>
    </sheetView>
  </sheetViews>
  <sheetFormatPr baseColWidth="10" defaultColWidth="11.77734375" defaultRowHeight="13.2" x14ac:dyDescent="0.25"/>
  <cols>
    <col min="1" max="1" width="7.33203125" style="2" customWidth="1"/>
    <col min="2" max="2" width="11.77734375" style="2" customWidth="1"/>
    <col min="3" max="3" width="8.77734375" style="10" customWidth="1"/>
    <col min="4" max="4" width="11.77734375" style="2" customWidth="1"/>
    <col min="5" max="5" width="12.88671875" style="92" customWidth="1"/>
    <col min="6" max="6" width="11.77734375" style="2" customWidth="1"/>
    <col min="7" max="7" width="4.109375" style="2" customWidth="1"/>
    <col min="8" max="8" width="7.33203125" style="2" customWidth="1"/>
    <col min="9" max="9" width="11.77734375" style="2" customWidth="1"/>
    <col min="10" max="10" width="8.77734375" style="10" customWidth="1"/>
    <col min="11" max="11" width="11.77734375" style="2" customWidth="1"/>
    <col min="12" max="12" width="12.88671875" style="2" customWidth="1"/>
    <col min="13" max="13" width="11.77734375" style="2" customWidth="1"/>
    <col min="14" max="14" width="4.109375" style="2" customWidth="1"/>
    <col min="15" max="16384" width="11.77734375" style="2"/>
  </cols>
  <sheetData>
    <row r="1" spans="1:14" ht="22.95" customHeight="1" x14ac:dyDescent="0.25">
      <c r="A1" s="154" t="s">
        <v>36</v>
      </c>
      <c r="B1" s="155"/>
      <c r="C1" s="155"/>
      <c r="D1" s="155"/>
      <c r="E1" s="155"/>
      <c r="F1" s="155"/>
      <c r="G1" s="127">
        <f>IF(Rentenberechnung!H49&lt;0,1,2)</f>
        <v>1</v>
      </c>
      <c r="H1" s="154" t="s">
        <v>37</v>
      </c>
      <c r="I1" s="155"/>
      <c r="J1" s="155"/>
      <c r="K1" s="155"/>
      <c r="L1" s="155"/>
      <c r="M1" s="155"/>
      <c r="N1" s="127">
        <f>IF(Rentenberechnung!H62&lt;0,1,2)</f>
        <v>1</v>
      </c>
    </row>
    <row r="2" spans="1:14" ht="13.8" x14ac:dyDescent="0.25">
      <c r="A2" s="158" t="s">
        <v>0</v>
      </c>
      <c r="B2" s="158" t="s">
        <v>38</v>
      </c>
      <c r="C2" s="160" t="s">
        <v>60</v>
      </c>
      <c r="D2" s="162" t="str">
        <f>IF(G1=1,"Entnahme aus Rendite","Kapitalertrag")</f>
        <v>Entnahme aus Rendite</v>
      </c>
      <c r="E2" s="164" t="str">
        <f>IF(G1=1,"Vermögens-verzehr",IF(E4&lt;0,"Entnahme aus Kapitalertrag","Überschuss aus Rente"))</f>
        <v>Vermögens-verzehr</v>
      </c>
      <c r="F2" s="158" t="s">
        <v>39</v>
      </c>
      <c r="G2" s="51"/>
      <c r="H2" s="166" t="s">
        <v>0</v>
      </c>
      <c r="I2" s="167" t="s">
        <v>38</v>
      </c>
      <c r="J2" s="171" t="s">
        <v>60</v>
      </c>
      <c r="K2" s="169" t="str">
        <f>IF(N1=1,"Entnahme aus Rendite","Kapitalertrag")</f>
        <v>Entnahme aus Rendite</v>
      </c>
      <c r="L2" s="169" t="str">
        <f>IF(N1=1,"Vermögens-verzehr",IF(L4&lt;0,"Entnahme aus Kapitalertrag","Überschuss aus Rente"))</f>
        <v>Vermögens-verzehr</v>
      </c>
      <c r="M2" s="167" t="s">
        <v>39</v>
      </c>
    </row>
    <row r="3" spans="1:14" ht="18.45" customHeight="1" x14ac:dyDescent="0.25">
      <c r="A3" s="159"/>
      <c r="B3" s="159"/>
      <c r="C3" s="161"/>
      <c r="D3" s="163"/>
      <c r="E3" s="165"/>
      <c r="F3" s="159"/>
      <c r="G3" s="51"/>
      <c r="H3" s="166"/>
      <c r="I3" s="168"/>
      <c r="J3" s="172"/>
      <c r="K3" s="170"/>
      <c r="L3" s="170"/>
      <c r="M3" s="168"/>
    </row>
    <row r="4" spans="1:14" ht="20.100000000000001" customHeight="1" x14ac:dyDescent="0.25">
      <c r="A4" s="85">
        <v>1</v>
      </c>
      <c r="B4" s="86">
        <f>Rentenberechnung!$E$43+Rentenberechnung!$F$43</f>
        <v>372820.75159328</v>
      </c>
      <c r="C4" s="89">
        <f>Rentenberechnung!$G$43</f>
        <v>0.02</v>
      </c>
      <c r="D4" s="86">
        <f>IF($G$1=1,-B4*C4,B4*C4)</f>
        <v>-7456.4150318656002</v>
      </c>
      <c r="E4" s="86">
        <f>IF($G$1=2,Rentenberechnung!H49-D4,Rentenberechnung!H49)</f>
        <v>-19403.584968134397</v>
      </c>
      <c r="F4" s="86">
        <f>IF($G$1=1,B4+E4,B4+D4+E4)</f>
        <v>353417.16662514559</v>
      </c>
      <c r="G4" s="87"/>
      <c r="H4" s="85">
        <v>1</v>
      </c>
      <c r="I4" s="86">
        <f>Rentenberechnung!$E$59+Rentenberechnung!$F$59</f>
        <v>652992.75159328</v>
      </c>
      <c r="J4" s="89">
        <f>Rentenberechnung!$G$59</f>
        <v>0.02</v>
      </c>
      <c r="K4" s="86">
        <f>IF($N$1=1,-I4*J4,I4*J4)</f>
        <v>-13059.8550318656</v>
      </c>
      <c r="L4" s="86">
        <f>IF($N$1=2,(Rentenberechnung!$H$62-K4),Rentenberechnung!H62)</f>
        <v>-25050.144968134395</v>
      </c>
      <c r="M4" s="86">
        <f>IF($N$1=1,I4+L4,I4+K4+L4)</f>
        <v>627942.60662514565</v>
      </c>
    </row>
    <row r="5" spans="1:14" ht="20.100000000000001" customHeight="1" x14ac:dyDescent="0.25">
      <c r="A5" s="85">
        <v>2</v>
      </c>
      <c r="B5" s="86">
        <f>F4</f>
        <v>353417.16662514559</v>
      </c>
      <c r="C5" s="89">
        <f>IF(F4=0,0,C4)</f>
        <v>0.02</v>
      </c>
      <c r="D5" s="86">
        <f t="shared" ref="D5:D33" si="0">IF($G$1=1,-B5*C5,B5*C5)</f>
        <v>-7068.3433325029118</v>
      </c>
      <c r="E5" s="86">
        <f>IF(F4+D4+E4&lt;0,0,IF($G$1=2,$E$4,D4-D5+E4))</f>
        <v>-19791.656667497085</v>
      </c>
      <c r="F5" s="86">
        <f t="shared" ref="F5:F33" si="1">IF(F4+D4+E4&lt;0,0,IF($G$1=1,B5+E5,B5+D5+E5))</f>
        <v>333625.50995764852</v>
      </c>
      <c r="G5" s="87"/>
      <c r="H5" s="85">
        <v>2</v>
      </c>
      <c r="I5" s="86">
        <f>M4</f>
        <v>627942.60662514565</v>
      </c>
      <c r="J5" s="89">
        <f>IF(M4=0,0,J4)</f>
        <v>0.02</v>
      </c>
      <c r="K5" s="86">
        <f t="shared" ref="K5:K33" si="2">IF($N$1=1,-I5*J5,I5*J5)</f>
        <v>-12558.852132502914</v>
      </c>
      <c r="L5" s="86">
        <f>IF(M4+K4+L4&lt;0,0,IF($N$1=2,$L$4,K4-K5+L4))</f>
        <v>-25551.147867497079</v>
      </c>
      <c r="M5" s="86">
        <f>IF(M4+K4+L4&lt;0,0,IF($N$1=1,I5+L5,I5+K5+L5))</f>
        <v>602391.45875764859</v>
      </c>
    </row>
    <row r="6" spans="1:14" ht="20.100000000000001" customHeight="1" x14ac:dyDescent="0.25">
      <c r="A6" s="85">
        <v>3</v>
      </c>
      <c r="B6" s="86">
        <f t="shared" ref="B6:B33" si="3">F5</f>
        <v>333625.50995764852</v>
      </c>
      <c r="C6" s="89">
        <f t="shared" ref="C6:C33" si="4">IF(F5=0,0,C5)</f>
        <v>0.02</v>
      </c>
      <c r="D6" s="86">
        <f t="shared" si="0"/>
        <v>-6672.5101991529709</v>
      </c>
      <c r="E6" s="86">
        <f t="shared" ref="E6:E33" si="5">IF(F5+D5+E5&lt;0,0,IF($G$1=2,$E$4,D5-D6+E5))</f>
        <v>-20187.489800847026</v>
      </c>
      <c r="F6" s="86">
        <f t="shared" si="1"/>
        <v>313438.0201568015</v>
      </c>
      <c r="G6" s="87"/>
      <c r="H6" s="85">
        <v>3</v>
      </c>
      <c r="I6" s="86">
        <f t="shared" ref="I6:I28" si="6">M5</f>
        <v>602391.45875764859</v>
      </c>
      <c r="J6" s="89">
        <f t="shared" ref="J6:J33" si="7">IF(M5=0,0,J5)</f>
        <v>0.02</v>
      </c>
      <c r="K6" s="86">
        <f t="shared" si="2"/>
        <v>-12047.829175152972</v>
      </c>
      <c r="L6" s="86">
        <f t="shared" ref="L6:L33" si="8">IF(M5+K5+L5&lt;0,0,IF($N$1=2,$L$4,K5-K6+L5))</f>
        <v>-26062.17082484702</v>
      </c>
      <c r="M6" s="86">
        <f t="shared" ref="M6:M33" si="9">IF(M5+K5+L5&lt;0,0,IF($N$1=1,I6+L6,I6+K6+L6))</f>
        <v>576329.28793280153</v>
      </c>
    </row>
    <row r="7" spans="1:14" ht="20.100000000000001" customHeight="1" x14ac:dyDescent="0.25">
      <c r="A7" s="85">
        <v>4</v>
      </c>
      <c r="B7" s="86">
        <f t="shared" si="3"/>
        <v>313438.0201568015</v>
      </c>
      <c r="C7" s="89">
        <f t="shared" si="4"/>
        <v>0.02</v>
      </c>
      <c r="D7" s="86">
        <f t="shared" si="0"/>
        <v>-6268.7604031360306</v>
      </c>
      <c r="E7" s="86">
        <f t="shared" si="5"/>
        <v>-20591.239596863968</v>
      </c>
      <c r="F7" s="86">
        <f t="shared" si="1"/>
        <v>292846.78055993753</v>
      </c>
      <c r="G7" s="87"/>
      <c r="H7" s="85">
        <v>4</v>
      </c>
      <c r="I7" s="86">
        <f t="shared" si="6"/>
        <v>576329.28793280153</v>
      </c>
      <c r="J7" s="89">
        <f t="shared" si="7"/>
        <v>0.02</v>
      </c>
      <c r="K7" s="86">
        <f t="shared" si="2"/>
        <v>-11526.585758656031</v>
      </c>
      <c r="L7" s="86">
        <f t="shared" si="8"/>
        <v>-26583.414241343962</v>
      </c>
      <c r="M7" s="86">
        <f t="shared" si="9"/>
        <v>549745.87369145756</v>
      </c>
    </row>
    <row r="8" spans="1:14" ht="20.100000000000001" customHeight="1" x14ac:dyDescent="0.25">
      <c r="A8" s="85">
        <v>5</v>
      </c>
      <c r="B8" s="86">
        <f t="shared" si="3"/>
        <v>292846.78055993753</v>
      </c>
      <c r="C8" s="89">
        <f t="shared" si="4"/>
        <v>0.02</v>
      </c>
      <c r="D8" s="86">
        <f t="shared" si="0"/>
        <v>-5856.9356111987508</v>
      </c>
      <c r="E8" s="86">
        <f t="shared" si="5"/>
        <v>-21003.064388801249</v>
      </c>
      <c r="F8" s="86">
        <f t="shared" si="1"/>
        <v>271843.7161711363</v>
      </c>
      <c r="G8" s="87"/>
      <c r="H8" s="85">
        <v>5</v>
      </c>
      <c r="I8" s="86">
        <f t="shared" si="6"/>
        <v>549745.87369145756</v>
      </c>
      <c r="J8" s="89">
        <f t="shared" si="7"/>
        <v>0.02</v>
      </c>
      <c r="K8" s="86">
        <f t="shared" si="2"/>
        <v>-10994.917473829151</v>
      </c>
      <c r="L8" s="86">
        <f t="shared" si="8"/>
        <v>-27115.082526170841</v>
      </c>
      <c r="M8" s="86">
        <f t="shared" si="9"/>
        <v>522630.79116528673</v>
      </c>
    </row>
    <row r="9" spans="1:14" ht="20.100000000000001" customHeight="1" x14ac:dyDescent="0.25">
      <c r="A9" s="85">
        <v>6</v>
      </c>
      <c r="B9" s="86">
        <f t="shared" si="3"/>
        <v>271843.7161711363</v>
      </c>
      <c r="C9" s="89">
        <f t="shared" si="4"/>
        <v>0.02</v>
      </c>
      <c r="D9" s="86">
        <f t="shared" si="0"/>
        <v>-5436.8743234227259</v>
      </c>
      <c r="E9" s="86">
        <f t="shared" si="5"/>
        <v>-21423.125676577274</v>
      </c>
      <c r="F9" s="86">
        <f t="shared" si="1"/>
        <v>250420.59049455903</v>
      </c>
      <c r="G9" s="87"/>
      <c r="H9" s="85">
        <v>6</v>
      </c>
      <c r="I9" s="86">
        <f t="shared" si="6"/>
        <v>522630.79116528673</v>
      </c>
      <c r="J9" s="89">
        <f t="shared" si="7"/>
        <v>0.02</v>
      </c>
      <c r="K9" s="86">
        <f t="shared" si="2"/>
        <v>-10452.615823305734</v>
      </c>
      <c r="L9" s="86">
        <f t="shared" si="8"/>
        <v>-27657.384176694257</v>
      </c>
      <c r="M9" s="86">
        <f t="shared" si="9"/>
        <v>494973.40698859247</v>
      </c>
    </row>
    <row r="10" spans="1:14" ht="20.100000000000001" customHeight="1" x14ac:dyDescent="0.25">
      <c r="A10" s="85">
        <v>7</v>
      </c>
      <c r="B10" s="86">
        <f t="shared" si="3"/>
        <v>250420.59049455903</v>
      </c>
      <c r="C10" s="89">
        <f t="shared" si="4"/>
        <v>0.02</v>
      </c>
      <c r="D10" s="86">
        <f t="shared" si="0"/>
        <v>-5008.4118098911804</v>
      </c>
      <c r="E10" s="86">
        <f t="shared" si="5"/>
        <v>-21851.588190108821</v>
      </c>
      <c r="F10" s="86">
        <f t="shared" si="1"/>
        <v>228569.0023044502</v>
      </c>
      <c r="G10" s="87"/>
      <c r="H10" s="85">
        <v>7</v>
      </c>
      <c r="I10" s="86">
        <f t="shared" si="6"/>
        <v>494973.40698859247</v>
      </c>
      <c r="J10" s="89">
        <f t="shared" si="7"/>
        <v>0.02</v>
      </c>
      <c r="K10" s="86">
        <f t="shared" si="2"/>
        <v>-9899.4681397718505</v>
      </c>
      <c r="L10" s="86">
        <f t="shared" si="8"/>
        <v>-28210.53186022814</v>
      </c>
      <c r="M10" s="86">
        <f t="shared" si="9"/>
        <v>466762.87512836431</v>
      </c>
    </row>
    <row r="11" spans="1:14" ht="20.100000000000001" customHeight="1" x14ac:dyDescent="0.25">
      <c r="A11" s="85">
        <v>8</v>
      </c>
      <c r="B11" s="86">
        <f t="shared" si="3"/>
        <v>228569.0023044502</v>
      </c>
      <c r="C11" s="89">
        <f t="shared" si="4"/>
        <v>0.02</v>
      </c>
      <c r="D11" s="86">
        <f t="shared" si="0"/>
        <v>-4571.3800460890043</v>
      </c>
      <c r="E11" s="86">
        <f t="shared" si="5"/>
        <v>-22288.619953910998</v>
      </c>
      <c r="F11" s="86">
        <f t="shared" si="1"/>
        <v>206280.38235053921</v>
      </c>
      <c r="G11" s="87"/>
      <c r="H11" s="85">
        <v>8</v>
      </c>
      <c r="I11" s="86">
        <f t="shared" si="6"/>
        <v>466762.87512836431</v>
      </c>
      <c r="J11" s="89">
        <f t="shared" si="7"/>
        <v>0.02</v>
      </c>
      <c r="K11" s="86">
        <f t="shared" si="2"/>
        <v>-9335.2575025672868</v>
      </c>
      <c r="L11" s="86">
        <f t="shared" si="8"/>
        <v>-28774.742497432704</v>
      </c>
      <c r="M11" s="86">
        <f t="shared" si="9"/>
        <v>437988.13263093162</v>
      </c>
    </row>
    <row r="12" spans="1:14" ht="20.100000000000001" customHeight="1" x14ac:dyDescent="0.25">
      <c r="A12" s="85">
        <v>9</v>
      </c>
      <c r="B12" s="86">
        <f t="shared" si="3"/>
        <v>206280.38235053921</v>
      </c>
      <c r="C12" s="89">
        <f t="shared" si="4"/>
        <v>0.02</v>
      </c>
      <c r="D12" s="86">
        <f t="shared" si="0"/>
        <v>-4125.6076470107846</v>
      </c>
      <c r="E12" s="86">
        <f t="shared" si="5"/>
        <v>-22734.39235298922</v>
      </c>
      <c r="F12" s="86">
        <f t="shared" si="1"/>
        <v>183545.98999754997</v>
      </c>
      <c r="G12" s="87"/>
      <c r="H12" s="85">
        <v>9</v>
      </c>
      <c r="I12" s="86">
        <f t="shared" si="6"/>
        <v>437988.13263093162</v>
      </c>
      <c r="J12" s="89">
        <f t="shared" si="7"/>
        <v>0.02</v>
      </c>
      <c r="K12" s="86">
        <f t="shared" si="2"/>
        <v>-8759.7626526186323</v>
      </c>
      <c r="L12" s="86">
        <f t="shared" si="8"/>
        <v>-29350.237347381357</v>
      </c>
      <c r="M12" s="86">
        <f t="shared" si="9"/>
        <v>408637.89528355026</v>
      </c>
    </row>
    <row r="13" spans="1:14" ht="20.100000000000001" customHeight="1" x14ac:dyDescent="0.25">
      <c r="A13" s="85">
        <v>10</v>
      </c>
      <c r="B13" s="86">
        <f t="shared" si="3"/>
        <v>183545.98999754997</v>
      </c>
      <c r="C13" s="89">
        <f t="shared" si="4"/>
        <v>0.02</v>
      </c>
      <c r="D13" s="86">
        <f t="shared" si="0"/>
        <v>-3670.9197999509997</v>
      </c>
      <c r="E13" s="86">
        <f t="shared" si="5"/>
        <v>-23189.080200049004</v>
      </c>
      <c r="F13" s="86">
        <f t="shared" si="1"/>
        <v>160356.90979750096</v>
      </c>
      <c r="G13" s="87"/>
      <c r="H13" s="85">
        <v>10</v>
      </c>
      <c r="I13" s="86">
        <f t="shared" si="6"/>
        <v>408637.89528355026</v>
      </c>
      <c r="J13" s="89">
        <f t="shared" si="7"/>
        <v>0.02</v>
      </c>
      <c r="K13" s="86">
        <f t="shared" si="2"/>
        <v>-8172.7579056710056</v>
      </c>
      <c r="L13" s="86">
        <f t="shared" si="8"/>
        <v>-29937.242094328984</v>
      </c>
      <c r="M13" s="86">
        <f t="shared" si="9"/>
        <v>378700.65318922128</v>
      </c>
    </row>
    <row r="14" spans="1:14" ht="20.100000000000001" customHeight="1" x14ac:dyDescent="0.25">
      <c r="A14" s="85">
        <v>11</v>
      </c>
      <c r="B14" s="86">
        <f t="shared" si="3"/>
        <v>160356.90979750096</v>
      </c>
      <c r="C14" s="89">
        <f t="shared" si="4"/>
        <v>0.02</v>
      </c>
      <c r="D14" s="86">
        <f t="shared" si="0"/>
        <v>-3207.1381959500195</v>
      </c>
      <c r="E14" s="86">
        <f t="shared" si="5"/>
        <v>-23652.861804049986</v>
      </c>
      <c r="F14" s="86">
        <f t="shared" si="1"/>
        <v>136704.04799345098</v>
      </c>
      <c r="G14" s="87"/>
      <c r="H14" s="85">
        <v>11</v>
      </c>
      <c r="I14" s="86">
        <f t="shared" si="6"/>
        <v>378700.65318922128</v>
      </c>
      <c r="J14" s="89">
        <f t="shared" si="7"/>
        <v>0.02</v>
      </c>
      <c r="K14" s="86">
        <f t="shared" si="2"/>
        <v>-7574.0130637844259</v>
      </c>
      <c r="L14" s="86">
        <f t="shared" si="8"/>
        <v>-30535.986936215562</v>
      </c>
      <c r="M14" s="86">
        <f t="shared" si="9"/>
        <v>348164.66625300574</v>
      </c>
    </row>
    <row r="15" spans="1:14" ht="20.100000000000001" customHeight="1" x14ac:dyDescent="0.25">
      <c r="A15" s="85">
        <v>12</v>
      </c>
      <c r="B15" s="86">
        <f t="shared" si="3"/>
        <v>136704.04799345098</v>
      </c>
      <c r="C15" s="89">
        <f t="shared" si="4"/>
        <v>0.02</v>
      </c>
      <c r="D15" s="86">
        <f t="shared" si="0"/>
        <v>-2734.0809598690198</v>
      </c>
      <c r="E15" s="86">
        <f t="shared" si="5"/>
        <v>-24125.919040130986</v>
      </c>
      <c r="F15" s="86">
        <f t="shared" si="1"/>
        <v>112578.12895331999</v>
      </c>
      <c r="G15" s="87"/>
      <c r="H15" s="85">
        <v>12</v>
      </c>
      <c r="I15" s="86">
        <f t="shared" si="6"/>
        <v>348164.66625300574</v>
      </c>
      <c r="J15" s="89">
        <f t="shared" si="7"/>
        <v>0.02</v>
      </c>
      <c r="K15" s="86">
        <f t="shared" si="2"/>
        <v>-6963.2933250601145</v>
      </c>
      <c r="L15" s="86">
        <f t="shared" si="8"/>
        <v>-31146.706674939873</v>
      </c>
      <c r="M15" s="86">
        <f t="shared" si="9"/>
        <v>317017.95957806584</v>
      </c>
    </row>
    <row r="16" spans="1:14" ht="20.100000000000001" customHeight="1" x14ac:dyDescent="0.25">
      <c r="A16" s="85">
        <v>13</v>
      </c>
      <c r="B16" s="86">
        <f t="shared" si="3"/>
        <v>112578.12895331999</v>
      </c>
      <c r="C16" s="89">
        <f t="shared" si="4"/>
        <v>0.02</v>
      </c>
      <c r="D16" s="86">
        <f t="shared" si="0"/>
        <v>-2251.5625790663998</v>
      </c>
      <c r="E16" s="86">
        <f t="shared" si="5"/>
        <v>-24608.437420933606</v>
      </c>
      <c r="F16" s="86">
        <f t="shared" si="1"/>
        <v>87969.69153238638</v>
      </c>
      <c r="G16" s="87"/>
      <c r="H16" s="85">
        <v>13</v>
      </c>
      <c r="I16" s="86">
        <f t="shared" si="6"/>
        <v>317017.95957806584</v>
      </c>
      <c r="J16" s="89">
        <f t="shared" si="7"/>
        <v>0.02</v>
      </c>
      <c r="K16" s="86">
        <f t="shared" si="2"/>
        <v>-6340.3591915613169</v>
      </c>
      <c r="L16" s="86">
        <f t="shared" si="8"/>
        <v>-31769.640808438671</v>
      </c>
      <c r="M16" s="86">
        <f t="shared" si="9"/>
        <v>285248.31876962719</v>
      </c>
    </row>
    <row r="17" spans="1:13" ht="20.100000000000001" customHeight="1" x14ac:dyDescent="0.25">
      <c r="A17" s="85">
        <v>14</v>
      </c>
      <c r="B17" s="86">
        <f t="shared" si="3"/>
        <v>87969.69153238638</v>
      </c>
      <c r="C17" s="89">
        <f t="shared" si="4"/>
        <v>0.02</v>
      </c>
      <c r="D17" s="86">
        <f t="shared" si="0"/>
        <v>-1759.3938306477276</v>
      </c>
      <c r="E17" s="86">
        <f t="shared" si="5"/>
        <v>-25100.606169352279</v>
      </c>
      <c r="F17" s="86">
        <f t="shared" si="1"/>
        <v>62869.085363034101</v>
      </c>
      <c r="G17" s="87"/>
      <c r="H17" s="85">
        <v>14</v>
      </c>
      <c r="I17" s="86">
        <f t="shared" si="6"/>
        <v>285248.31876962719</v>
      </c>
      <c r="J17" s="89">
        <f t="shared" si="7"/>
        <v>0.02</v>
      </c>
      <c r="K17" s="86">
        <f t="shared" si="2"/>
        <v>-5704.9663753925443</v>
      </c>
      <c r="L17" s="86">
        <f t="shared" si="8"/>
        <v>-32405.033624607444</v>
      </c>
      <c r="M17" s="86">
        <f t="shared" si="9"/>
        <v>252843.28514501976</v>
      </c>
    </row>
    <row r="18" spans="1:13" ht="20.100000000000001" customHeight="1" x14ac:dyDescent="0.25">
      <c r="A18" s="85">
        <v>15</v>
      </c>
      <c r="B18" s="86">
        <f t="shared" si="3"/>
        <v>62869.085363034101</v>
      </c>
      <c r="C18" s="89">
        <f t="shared" si="4"/>
        <v>0.02</v>
      </c>
      <c r="D18" s="86">
        <f t="shared" si="0"/>
        <v>-1257.3817072606821</v>
      </c>
      <c r="E18" s="86">
        <f t="shared" si="5"/>
        <v>-25602.618292739324</v>
      </c>
      <c r="F18" s="86">
        <f t="shared" si="1"/>
        <v>37266.467070294777</v>
      </c>
      <c r="G18" s="87"/>
      <c r="H18" s="85">
        <v>15</v>
      </c>
      <c r="I18" s="86">
        <f t="shared" si="6"/>
        <v>252843.28514501976</v>
      </c>
      <c r="J18" s="89">
        <f t="shared" si="7"/>
        <v>0.02</v>
      </c>
      <c r="K18" s="86">
        <f t="shared" si="2"/>
        <v>-5056.8657029003953</v>
      </c>
      <c r="L18" s="86">
        <f t="shared" si="8"/>
        <v>-33053.13429709959</v>
      </c>
      <c r="M18" s="86">
        <f t="shared" si="9"/>
        <v>219790.15084792016</v>
      </c>
    </row>
    <row r="19" spans="1:13" ht="20.100000000000001" customHeight="1" x14ac:dyDescent="0.25">
      <c r="A19" s="85">
        <v>16</v>
      </c>
      <c r="B19" s="86">
        <f t="shared" si="3"/>
        <v>37266.467070294777</v>
      </c>
      <c r="C19" s="89">
        <f t="shared" si="4"/>
        <v>0.02</v>
      </c>
      <c r="D19" s="86">
        <f t="shared" si="0"/>
        <v>-745.32934140589555</v>
      </c>
      <c r="E19" s="86">
        <f t="shared" si="5"/>
        <v>-26114.67065859411</v>
      </c>
      <c r="F19" s="86">
        <f t="shared" si="1"/>
        <v>11151.796411700667</v>
      </c>
      <c r="G19" s="87"/>
      <c r="H19" s="85">
        <v>16</v>
      </c>
      <c r="I19" s="86">
        <f t="shared" si="6"/>
        <v>219790.15084792016</v>
      </c>
      <c r="J19" s="89">
        <f t="shared" si="7"/>
        <v>0.02</v>
      </c>
      <c r="K19" s="86">
        <f t="shared" si="2"/>
        <v>-4395.8030169584035</v>
      </c>
      <c r="L19" s="86">
        <f t="shared" si="8"/>
        <v>-33714.196983041584</v>
      </c>
      <c r="M19" s="86">
        <f t="shared" si="9"/>
        <v>186075.95386487857</v>
      </c>
    </row>
    <row r="20" spans="1:13" ht="20.100000000000001" customHeight="1" x14ac:dyDescent="0.25">
      <c r="A20" s="85">
        <v>17</v>
      </c>
      <c r="B20" s="86">
        <f t="shared" si="3"/>
        <v>11151.796411700667</v>
      </c>
      <c r="C20" s="89">
        <f t="shared" si="4"/>
        <v>0.02</v>
      </c>
      <c r="D20" s="86">
        <f t="shared" si="0"/>
        <v>-223.03592823401334</v>
      </c>
      <c r="E20" s="86">
        <f t="shared" si="5"/>
        <v>0</v>
      </c>
      <c r="F20" s="86">
        <f t="shared" si="1"/>
        <v>0</v>
      </c>
      <c r="G20" s="87"/>
      <c r="H20" s="85">
        <v>17</v>
      </c>
      <c r="I20" s="86">
        <f t="shared" si="6"/>
        <v>186075.95386487857</v>
      </c>
      <c r="J20" s="89">
        <f t="shared" si="7"/>
        <v>0.02</v>
      </c>
      <c r="K20" s="86">
        <f t="shared" si="2"/>
        <v>-3721.5190772975716</v>
      </c>
      <c r="L20" s="86">
        <f t="shared" si="8"/>
        <v>-34388.480922702416</v>
      </c>
      <c r="M20" s="86">
        <f t="shared" si="9"/>
        <v>151687.47294217616</v>
      </c>
    </row>
    <row r="21" spans="1:13" ht="20.100000000000001" customHeight="1" x14ac:dyDescent="0.25">
      <c r="A21" s="85">
        <v>18</v>
      </c>
      <c r="B21" s="86">
        <f t="shared" si="3"/>
        <v>0</v>
      </c>
      <c r="C21" s="89">
        <f t="shared" si="4"/>
        <v>0</v>
      </c>
      <c r="D21" s="86">
        <f t="shared" si="0"/>
        <v>0</v>
      </c>
      <c r="E21" s="86">
        <f t="shared" si="5"/>
        <v>0</v>
      </c>
      <c r="F21" s="86">
        <f t="shared" si="1"/>
        <v>0</v>
      </c>
      <c r="G21" s="87"/>
      <c r="H21" s="85">
        <v>18</v>
      </c>
      <c r="I21" s="86">
        <f t="shared" si="6"/>
        <v>151687.47294217616</v>
      </c>
      <c r="J21" s="89">
        <f t="shared" si="7"/>
        <v>0.02</v>
      </c>
      <c r="K21" s="86">
        <f t="shared" si="2"/>
        <v>-3033.7494588435234</v>
      </c>
      <c r="L21" s="86">
        <f t="shared" si="8"/>
        <v>-35076.250541156463</v>
      </c>
      <c r="M21" s="86">
        <f t="shared" si="9"/>
        <v>116611.2224010197</v>
      </c>
    </row>
    <row r="22" spans="1:13" ht="20.100000000000001" customHeight="1" x14ac:dyDescent="0.25">
      <c r="A22" s="85">
        <v>19</v>
      </c>
      <c r="B22" s="86">
        <f t="shared" si="3"/>
        <v>0</v>
      </c>
      <c r="C22" s="89">
        <f t="shared" si="4"/>
        <v>0</v>
      </c>
      <c r="D22" s="86">
        <f t="shared" si="0"/>
        <v>0</v>
      </c>
      <c r="E22" s="86">
        <f t="shared" si="5"/>
        <v>0</v>
      </c>
      <c r="F22" s="86">
        <f t="shared" si="1"/>
        <v>0</v>
      </c>
      <c r="G22" s="87"/>
      <c r="H22" s="85">
        <v>19</v>
      </c>
      <c r="I22" s="86">
        <f t="shared" si="6"/>
        <v>116611.2224010197</v>
      </c>
      <c r="J22" s="89">
        <f t="shared" si="7"/>
        <v>0.02</v>
      </c>
      <c r="K22" s="86">
        <f t="shared" si="2"/>
        <v>-2332.224448020394</v>
      </c>
      <c r="L22" s="86">
        <f t="shared" si="8"/>
        <v>-35777.77555197959</v>
      </c>
      <c r="M22" s="86">
        <f t="shared" si="9"/>
        <v>80833.446849040105</v>
      </c>
    </row>
    <row r="23" spans="1:13" ht="20.100000000000001" customHeight="1" x14ac:dyDescent="0.25">
      <c r="A23" s="85">
        <v>20</v>
      </c>
      <c r="B23" s="86">
        <f t="shared" si="3"/>
        <v>0</v>
      </c>
      <c r="C23" s="89">
        <f t="shared" si="4"/>
        <v>0</v>
      </c>
      <c r="D23" s="86">
        <f t="shared" si="0"/>
        <v>0</v>
      </c>
      <c r="E23" s="86">
        <f t="shared" si="5"/>
        <v>0</v>
      </c>
      <c r="F23" s="86">
        <f t="shared" si="1"/>
        <v>0</v>
      </c>
      <c r="G23" s="87"/>
      <c r="H23" s="85">
        <v>20</v>
      </c>
      <c r="I23" s="86">
        <f t="shared" si="6"/>
        <v>80833.446849040105</v>
      </c>
      <c r="J23" s="89">
        <f t="shared" si="7"/>
        <v>0.02</v>
      </c>
      <c r="K23" s="86">
        <f t="shared" si="2"/>
        <v>-1616.6689369808021</v>
      </c>
      <c r="L23" s="86">
        <f t="shared" si="8"/>
        <v>-36493.331063019185</v>
      </c>
      <c r="M23" s="86">
        <f t="shared" si="9"/>
        <v>44340.11578602092</v>
      </c>
    </row>
    <row r="24" spans="1:13" ht="20.100000000000001" customHeight="1" x14ac:dyDescent="0.25">
      <c r="A24" s="85">
        <v>21</v>
      </c>
      <c r="B24" s="86">
        <f t="shared" si="3"/>
        <v>0</v>
      </c>
      <c r="C24" s="89">
        <f t="shared" si="4"/>
        <v>0</v>
      </c>
      <c r="D24" s="86">
        <f t="shared" si="0"/>
        <v>0</v>
      </c>
      <c r="E24" s="86">
        <f t="shared" si="5"/>
        <v>0</v>
      </c>
      <c r="F24" s="86">
        <f t="shared" si="1"/>
        <v>0</v>
      </c>
      <c r="G24" s="87"/>
      <c r="H24" s="85">
        <v>21</v>
      </c>
      <c r="I24" s="86">
        <f t="shared" si="6"/>
        <v>44340.11578602092</v>
      </c>
      <c r="J24" s="89">
        <f t="shared" si="7"/>
        <v>0.02</v>
      </c>
      <c r="K24" s="86">
        <f t="shared" si="2"/>
        <v>-886.80231572041839</v>
      </c>
      <c r="L24" s="86">
        <f t="shared" si="8"/>
        <v>-37223.19768427957</v>
      </c>
      <c r="M24" s="86">
        <f t="shared" si="9"/>
        <v>7116.9181017413503</v>
      </c>
    </row>
    <row r="25" spans="1:13" ht="20.100000000000001" customHeight="1" x14ac:dyDescent="0.25">
      <c r="A25" s="85">
        <v>22</v>
      </c>
      <c r="B25" s="86">
        <f t="shared" si="3"/>
        <v>0</v>
      </c>
      <c r="C25" s="89">
        <f t="shared" si="4"/>
        <v>0</v>
      </c>
      <c r="D25" s="86">
        <f t="shared" si="0"/>
        <v>0</v>
      </c>
      <c r="E25" s="86">
        <f t="shared" si="5"/>
        <v>0</v>
      </c>
      <c r="F25" s="86">
        <f t="shared" si="1"/>
        <v>0</v>
      </c>
      <c r="G25" s="87"/>
      <c r="H25" s="85">
        <v>22</v>
      </c>
      <c r="I25" s="86">
        <f t="shared" si="6"/>
        <v>7116.9181017413503</v>
      </c>
      <c r="J25" s="89">
        <f t="shared" si="7"/>
        <v>0.02</v>
      </c>
      <c r="K25" s="86">
        <f t="shared" si="2"/>
        <v>-142.33836203482701</v>
      </c>
      <c r="L25" s="86">
        <f t="shared" si="8"/>
        <v>0</v>
      </c>
      <c r="M25" s="86">
        <f t="shared" si="9"/>
        <v>0</v>
      </c>
    </row>
    <row r="26" spans="1:13" ht="20.100000000000001" customHeight="1" x14ac:dyDescent="0.25">
      <c r="A26" s="85">
        <v>23</v>
      </c>
      <c r="B26" s="86">
        <f t="shared" si="3"/>
        <v>0</v>
      </c>
      <c r="C26" s="89">
        <f t="shared" si="4"/>
        <v>0</v>
      </c>
      <c r="D26" s="86">
        <f t="shared" si="0"/>
        <v>0</v>
      </c>
      <c r="E26" s="86">
        <f t="shared" si="5"/>
        <v>0</v>
      </c>
      <c r="F26" s="86">
        <f t="shared" si="1"/>
        <v>0</v>
      </c>
      <c r="G26" s="87"/>
      <c r="H26" s="85">
        <v>23</v>
      </c>
      <c r="I26" s="86">
        <f t="shared" si="6"/>
        <v>0</v>
      </c>
      <c r="J26" s="89">
        <f t="shared" si="7"/>
        <v>0</v>
      </c>
      <c r="K26" s="86">
        <f t="shared" si="2"/>
        <v>0</v>
      </c>
      <c r="L26" s="86">
        <f t="shared" si="8"/>
        <v>0</v>
      </c>
      <c r="M26" s="86">
        <f t="shared" si="9"/>
        <v>0</v>
      </c>
    </row>
    <row r="27" spans="1:13" ht="20.100000000000001" customHeight="1" x14ac:dyDescent="0.25">
      <c r="A27" s="85">
        <v>24</v>
      </c>
      <c r="B27" s="86">
        <f t="shared" si="3"/>
        <v>0</v>
      </c>
      <c r="C27" s="89">
        <f t="shared" si="4"/>
        <v>0</v>
      </c>
      <c r="D27" s="86">
        <f t="shared" si="0"/>
        <v>0</v>
      </c>
      <c r="E27" s="86">
        <f t="shared" si="5"/>
        <v>0</v>
      </c>
      <c r="F27" s="86">
        <f t="shared" si="1"/>
        <v>0</v>
      </c>
      <c r="G27" s="87"/>
      <c r="H27" s="85">
        <v>24</v>
      </c>
      <c r="I27" s="86">
        <f t="shared" si="6"/>
        <v>0</v>
      </c>
      <c r="J27" s="89">
        <f t="shared" si="7"/>
        <v>0</v>
      </c>
      <c r="K27" s="86">
        <f t="shared" si="2"/>
        <v>0</v>
      </c>
      <c r="L27" s="86">
        <f t="shared" si="8"/>
        <v>0</v>
      </c>
      <c r="M27" s="86">
        <f t="shared" si="9"/>
        <v>0</v>
      </c>
    </row>
    <row r="28" spans="1:13" ht="20.100000000000001" customHeight="1" x14ac:dyDescent="0.25">
      <c r="A28" s="85">
        <v>25</v>
      </c>
      <c r="B28" s="86">
        <f t="shared" si="3"/>
        <v>0</v>
      </c>
      <c r="C28" s="89">
        <f t="shared" si="4"/>
        <v>0</v>
      </c>
      <c r="D28" s="86">
        <f t="shared" si="0"/>
        <v>0</v>
      </c>
      <c r="E28" s="86">
        <f t="shared" si="5"/>
        <v>0</v>
      </c>
      <c r="F28" s="86">
        <f t="shared" si="1"/>
        <v>0</v>
      </c>
      <c r="G28" s="87"/>
      <c r="H28" s="85">
        <v>25</v>
      </c>
      <c r="I28" s="86">
        <f t="shared" si="6"/>
        <v>0</v>
      </c>
      <c r="J28" s="89">
        <f t="shared" si="7"/>
        <v>0</v>
      </c>
      <c r="K28" s="86">
        <f t="shared" si="2"/>
        <v>0</v>
      </c>
      <c r="L28" s="86">
        <f t="shared" si="8"/>
        <v>0</v>
      </c>
      <c r="M28" s="86">
        <f t="shared" si="9"/>
        <v>0</v>
      </c>
    </row>
    <row r="29" spans="1:13" ht="20.100000000000001" customHeight="1" x14ac:dyDescent="0.25">
      <c r="A29" s="85">
        <v>26</v>
      </c>
      <c r="B29" s="86">
        <f t="shared" si="3"/>
        <v>0</v>
      </c>
      <c r="C29" s="89">
        <f t="shared" si="4"/>
        <v>0</v>
      </c>
      <c r="D29" s="86">
        <f t="shared" si="0"/>
        <v>0</v>
      </c>
      <c r="E29" s="86">
        <f t="shared" si="5"/>
        <v>0</v>
      </c>
      <c r="F29" s="86">
        <f t="shared" si="1"/>
        <v>0</v>
      </c>
      <c r="G29" s="87"/>
      <c r="H29" s="85">
        <v>26</v>
      </c>
      <c r="I29" s="86">
        <f>M28</f>
        <v>0</v>
      </c>
      <c r="J29" s="89">
        <f t="shared" si="7"/>
        <v>0</v>
      </c>
      <c r="K29" s="86">
        <f t="shared" si="2"/>
        <v>0</v>
      </c>
      <c r="L29" s="86">
        <f t="shared" si="8"/>
        <v>0</v>
      </c>
      <c r="M29" s="86">
        <f t="shared" si="9"/>
        <v>0</v>
      </c>
    </row>
    <row r="30" spans="1:13" ht="20.100000000000001" customHeight="1" x14ac:dyDescent="0.25">
      <c r="A30" s="85">
        <v>27</v>
      </c>
      <c r="B30" s="86">
        <f t="shared" si="3"/>
        <v>0</v>
      </c>
      <c r="C30" s="89">
        <f t="shared" si="4"/>
        <v>0</v>
      </c>
      <c r="D30" s="86">
        <f t="shared" si="0"/>
        <v>0</v>
      </c>
      <c r="E30" s="86">
        <f t="shared" si="5"/>
        <v>0</v>
      </c>
      <c r="F30" s="86">
        <f t="shared" si="1"/>
        <v>0</v>
      </c>
      <c r="G30" s="87"/>
      <c r="H30" s="85">
        <v>27</v>
      </c>
      <c r="I30" s="86">
        <f>M29</f>
        <v>0</v>
      </c>
      <c r="J30" s="89">
        <f t="shared" si="7"/>
        <v>0</v>
      </c>
      <c r="K30" s="86">
        <f t="shared" si="2"/>
        <v>0</v>
      </c>
      <c r="L30" s="86">
        <f t="shared" si="8"/>
        <v>0</v>
      </c>
      <c r="M30" s="86">
        <f t="shared" si="9"/>
        <v>0</v>
      </c>
    </row>
    <row r="31" spans="1:13" ht="20.100000000000001" customHeight="1" x14ac:dyDescent="0.25">
      <c r="A31" s="85">
        <v>28</v>
      </c>
      <c r="B31" s="86">
        <f t="shared" si="3"/>
        <v>0</v>
      </c>
      <c r="C31" s="89">
        <f t="shared" si="4"/>
        <v>0</v>
      </c>
      <c r="D31" s="86">
        <f t="shared" si="0"/>
        <v>0</v>
      </c>
      <c r="E31" s="86">
        <f t="shared" si="5"/>
        <v>0</v>
      </c>
      <c r="F31" s="86">
        <f t="shared" si="1"/>
        <v>0</v>
      </c>
      <c r="G31" s="87"/>
      <c r="H31" s="85">
        <v>28</v>
      </c>
      <c r="I31" s="86">
        <f t="shared" ref="I31:I33" si="10">M30</f>
        <v>0</v>
      </c>
      <c r="J31" s="89">
        <f t="shared" si="7"/>
        <v>0</v>
      </c>
      <c r="K31" s="86">
        <f t="shared" si="2"/>
        <v>0</v>
      </c>
      <c r="L31" s="86">
        <f t="shared" si="8"/>
        <v>0</v>
      </c>
      <c r="M31" s="86">
        <f t="shared" si="9"/>
        <v>0</v>
      </c>
    </row>
    <row r="32" spans="1:13" ht="20.100000000000001" customHeight="1" x14ac:dyDescent="0.25">
      <c r="A32" s="85">
        <v>29</v>
      </c>
      <c r="B32" s="86">
        <f t="shared" si="3"/>
        <v>0</v>
      </c>
      <c r="C32" s="89">
        <f t="shared" si="4"/>
        <v>0</v>
      </c>
      <c r="D32" s="86">
        <f t="shared" si="0"/>
        <v>0</v>
      </c>
      <c r="E32" s="86">
        <f t="shared" si="5"/>
        <v>0</v>
      </c>
      <c r="F32" s="86">
        <f t="shared" si="1"/>
        <v>0</v>
      </c>
      <c r="G32" s="87"/>
      <c r="H32" s="85">
        <v>29</v>
      </c>
      <c r="I32" s="86">
        <f t="shared" si="10"/>
        <v>0</v>
      </c>
      <c r="J32" s="89">
        <f t="shared" si="7"/>
        <v>0</v>
      </c>
      <c r="K32" s="86">
        <f t="shared" si="2"/>
        <v>0</v>
      </c>
      <c r="L32" s="86">
        <f t="shared" si="8"/>
        <v>0</v>
      </c>
      <c r="M32" s="86">
        <f t="shared" si="9"/>
        <v>0</v>
      </c>
    </row>
    <row r="33" spans="1:14" ht="20.100000000000001" customHeight="1" x14ac:dyDescent="0.25">
      <c r="A33" s="85">
        <v>30</v>
      </c>
      <c r="B33" s="86">
        <f t="shared" si="3"/>
        <v>0</v>
      </c>
      <c r="C33" s="89">
        <f t="shared" si="4"/>
        <v>0</v>
      </c>
      <c r="D33" s="86">
        <f t="shared" si="0"/>
        <v>0</v>
      </c>
      <c r="E33" s="86">
        <f t="shared" si="5"/>
        <v>0</v>
      </c>
      <c r="F33" s="86">
        <f t="shared" si="1"/>
        <v>0</v>
      </c>
      <c r="G33" s="87"/>
      <c r="H33" s="85">
        <v>30</v>
      </c>
      <c r="I33" s="86">
        <f t="shared" si="10"/>
        <v>0</v>
      </c>
      <c r="J33" s="89">
        <f t="shared" si="7"/>
        <v>0</v>
      </c>
      <c r="K33" s="86">
        <f t="shared" si="2"/>
        <v>0</v>
      </c>
      <c r="L33" s="86">
        <f t="shared" si="8"/>
        <v>0</v>
      </c>
      <c r="M33" s="86">
        <f t="shared" si="9"/>
        <v>0</v>
      </c>
      <c r="N33" s="88"/>
    </row>
    <row r="34" spans="1:14" ht="8.4" customHeight="1" x14ac:dyDescent="0.25">
      <c r="A34" s="36"/>
      <c r="B34" s="53"/>
      <c r="C34" s="90"/>
      <c r="D34" s="53"/>
      <c r="E34" s="53"/>
      <c r="F34" s="53"/>
      <c r="G34" s="52"/>
      <c r="H34" s="55"/>
      <c r="I34" s="53"/>
      <c r="J34" s="90"/>
      <c r="K34" s="53"/>
      <c r="L34" s="56"/>
      <c r="M34" s="53"/>
    </row>
    <row r="35" spans="1:14" ht="59.4" customHeight="1" x14ac:dyDescent="0.25">
      <c r="A35" s="156"/>
      <c r="B35" s="157"/>
      <c r="C35" s="157"/>
      <c r="D35" s="157"/>
      <c r="E35" s="157"/>
      <c r="F35" s="157"/>
      <c r="G35" s="157"/>
      <c r="H35" s="157"/>
      <c r="I35" s="157"/>
      <c r="J35" s="157"/>
      <c r="K35" s="157"/>
      <c r="L35" s="157"/>
      <c r="M35" s="157"/>
    </row>
    <row r="36" spans="1:14" ht="8.4" customHeight="1" x14ac:dyDescent="0.25">
      <c r="A36" s="99"/>
      <c r="B36" s="100"/>
      <c r="C36" s="100"/>
      <c r="D36" s="100"/>
      <c r="E36" s="100"/>
      <c r="F36" s="100"/>
      <c r="G36" s="100"/>
      <c r="H36" s="100"/>
      <c r="I36" s="100"/>
      <c r="J36" s="100"/>
      <c r="K36" s="100"/>
      <c r="L36" s="100"/>
      <c r="M36" s="100"/>
    </row>
    <row r="37" spans="1:14" s="57" customFormat="1" ht="32.4" customHeight="1" x14ac:dyDescent="0.25">
      <c r="B37" s="58"/>
      <c r="C37" s="91"/>
      <c r="D37" s="60"/>
      <c r="E37" s="58"/>
      <c r="F37" s="102"/>
      <c r="G37" s="103"/>
      <c r="H37" s="103"/>
      <c r="I37" s="58"/>
      <c r="J37" s="91"/>
      <c r="K37" s="59"/>
      <c r="L37" s="60"/>
      <c r="M37" s="82">
        <f ca="1">TODAY()</f>
        <v>46119</v>
      </c>
    </row>
    <row r="41" spans="1:14" ht="13.8" x14ac:dyDescent="0.25">
      <c r="J41" s="101"/>
    </row>
  </sheetData>
  <sheetProtection sheet="1" objects="1" scenarios="1" selectLockedCells="1"/>
  <mergeCells count="15">
    <mergeCell ref="A1:F1"/>
    <mergeCell ref="H1:M1"/>
    <mergeCell ref="A35:M35"/>
    <mergeCell ref="A2:A3"/>
    <mergeCell ref="B2:B3"/>
    <mergeCell ref="C2:C3"/>
    <mergeCell ref="D2:D3"/>
    <mergeCell ref="E2:E3"/>
    <mergeCell ref="F2:F3"/>
    <mergeCell ref="H2:H3"/>
    <mergeCell ref="I2:I3"/>
    <mergeCell ref="K2:K3"/>
    <mergeCell ref="J2:J3"/>
    <mergeCell ref="L2:L3"/>
    <mergeCell ref="M2:M3"/>
  </mergeCells>
  <pageMargins left="0.70866141732283472" right="0.70866141732283472" top="0.74803149606299213" bottom="0.74803149606299213" header="0.31496062992125984" footer="0.31496062992125984"/>
  <pageSetup paperSize="9" fitToWidth="0" fitToHeight="0"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showGridLines="0" workbookViewId="0">
      <selection sqref="A1:XFD1048576"/>
    </sheetView>
  </sheetViews>
  <sheetFormatPr baseColWidth="10" defaultColWidth="11.5546875" defaultRowHeight="13.2" x14ac:dyDescent="0.25"/>
  <cols>
    <col min="2" max="2" width="3" customWidth="1"/>
  </cols>
  <sheetData>
    <row r="1" spans="1:1" ht="15.6" x14ac:dyDescent="0.25">
      <c r="A1" s="120"/>
    </row>
  </sheetData>
  <sheetProtection sheet="1" objects="1" scenarios="1" selectLockedCells="1"/>
  <pageMargins left="0.7" right="0.7" top="0.78740157499999996" bottom="0.78740157499999996" header="0.3" footer="0.3"/>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2"/>
  <sheetViews>
    <sheetView showGridLines="0" workbookViewId="0">
      <selection sqref="A1:XFD1048576"/>
    </sheetView>
  </sheetViews>
  <sheetFormatPr baseColWidth="10" defaultColWidth="11.5546875" defaultRowHeight="13.2" x14ac:dyDescent="0.25"/>
  <cols>
    <col min="2" max="2" width="8.21875" customWidth="1"/>
  </cols>
  <sheetData>
    <row r="1" spans="1:3" ht="15.6" x14ac:dyDescent="0.25">
      <c r="A1" s="121"/>
    </row>
    <row r="2" spans="1:3" ht="13.8" x14ac:dyDescent="0.25">
      <c r="C2" s="116"/>
    </row>
  </sheetData>
  <sheetProtection sheet="1" objects="1" scenarios="1" selectLockedCells="1"/>
  <pageMargins left="0.7" right="0.7" top="0.78740157499999996" bottom="0.78740157499999996" header="0.3" footer="0.3"/>
  <pageSetup paperSize="9"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M36"/>
  <sheetViews>
    <sheetView showGridLines="0" workbookViewId="0">
      <selection activeCell="B7" sqref="B7"/>
    </sheetView>
  </sheetViews>
  <sheetFormatPr baseColWidth="10" defaultColWidth="10.88671875" defaultRowHeight="13.2" x14ac:dyDescent="0.25"/>
  <cols>
    <col min="1" max="1" width="6.6640625" customWidth="1"/>
    <col min="2" max="3" width="11.6640625" customWidth="1"/>
    <col min="4" max="4" width="10.5546875" style="73" customWidth="1"/>
    <col min="5" max="8" width="11.6640625" customWidth="1"/>
    <col min="9" max="9" width="10" customWidth="1"/>
    <col min="10" max="12" width="11.6640625" customWidth="1"/>
  </cols>
  <sheetData>
    <row r="1" spans="1:13" ht="20.399999999999999" x14ac:dyDescent="0.35">
      <c r="A1" s="107" t="s">
        <v>49</v>
      </c>
      <c r="B1" s="74"/>
      <c r="C1" s="74"/>
      <c r="D1" s="74"/>
      <c r="E1" s="74"/>
      <c r="F1" s="74"/>
      <c r="G1" s="74"/>
      <c r="H1" s="74"/>
      <c r="I1" s="123"/>
      <c r="J1" s="124"/>
      <c r="K1" s="179"/>
      <c r="L1" s="180"/>
    </row>
    <row r="2" spans="1:13" ht="15" x14ac:dyDescent="0.25">
      <c r="A2" s="177" t="s">
        <v>48</v>
      </c>
      <c r="B2" s="178"/>
      <c r="C2" s="178"/>
      <c r="D2" s="178"/>
      <c r="E2" s="178"/>
      <c r="F2" s="178"/>
      <c r="G2" s="178"/>
      <c r="H2" s="178"/>
      <c r="I2" s="178"/>
      <c r="J2" s="178"/>
      <c r="K2" s="178"/>
      <c r="L2" s="178"/>
      <c r="M2" s="75"/>
    </row>
    <row r="3" spans="1:13" x14ac:dyDescent="0.25">
      <c r="A3" s="62" t="s">
        <v>19</v>
      </c>
      <c r="B3" s="63">
        <f>Rentenberechnung!H41</f>
        <v>49140</v>
      </c>
      <c r="C3" s="63">
        <f>Rentenberechnung!H42</f>
        <v>30000</v>
      </c>
      <c r="D3" s="63">
        <f>Rentenberechnung!H44+Rentenberechnung!H45+Rentenberechnung!H46</f>
        <v>14000</v>
      </c>
      <c r="E3" s="63"/>
      <c r="F3" s="63">
        <f>Rentenberechnung!H48</f>
        <v>-120000</v>
      </c>
      <c r="G3" s="63"/>
      <c r="H3" s="63">
        <f>Rentenberechnung!F43</f>
        <v>300000</v>
      </c>
      <c r="I3" s="104">
        <f>Rentenberechnung!G43</f>
        <v>0.02</v>
      </c>
      <c r="J3" s="64"/>
      <c r="K3" s="64"/>
      <c r="L3" s="64"/>
    </row>
    <row r="4" spans="1:13" x14ac:dyDescent="0.25">
      <c r="A4" s="65" t="s">
        <v>46</v>
      </c>
      <c r="B4" s="66">
        <f>Rentenberechnung!H54</f>
        <v>49140</v>
      </c>
      <c r="C4" s="66">
        <f>Rentenberechnung!H55</f>
        <v>15000</v>
      </c>
      <c r="D4" s="66">
        <f>Rentenberechnung!H56+Rentenberechnung!H57+Rentenberechnung!H58</f>
        <v>14000</v>
      </c>
      <c r="E4" s="66"/>
      <c r="F4" s="66">
        <f>Rentenberechnung!H61</f>
        <v>-116250</v>
      </c>
      <c r="G4" s="66"/>
      <c r="H4" s="66">
        <f>Rentenberechnung!E59+Rentenberechnung!F59</f>
        <v>652992.75159328</v>
      </c>
      <c r="I4" s="105">
        <f>Rentenberechnung!G59</f>
        <v>0.02</v>
      </c>
      <c r="J4" s="67"/>
      <c r="K4" s="67"/>
      <c r="L4" s="67"/>
    </row>
    <row r="5" spans="1:13" ht="12.45" customHeight="1" x14ac:dyDescent="0.25">
      <c r="A5" s="181" t="s">
        <v>0</v>
      </c>
      <c r="B5" s="181" t="s">
        <v>40</v>
      </c>
      <c r="C5" s="181" t="s">
        <v>19</v>
      </c>
      <c r="D5" s="175" t="s">
        <v>41</v>
      </c>
      <c r="E5" s="181" t="s">
        <v>27</v>
      </c>
      <c r="F5" s="173" t="s">
        <v>42</v>
      </c>
      <c r="G5" s="173" t="s">
        <v>47</v>
      </c>
      <c r="H5" s="173" t="s">
        <v>61</v>
      </c>
      <c r="I5" s="173" t="s">
        <v>60</v>
      </c>
      <c r="J5" s="173" t="s">
        <v>43</v>
      </c>
      <c r="K5" s="173" t="s">
        <v>45</v>
      </c>
      <c r="L5" s="181" t="s">
        <v>44</v>
      </c>
      <c r="M5" s="69"/>
    </row>
    <row r="6" spans="1:13" ht="19.5" customHeight="1" x14ac:dyDescent="0.25">
      <c r="A6" s="182"/>
      <c r="B6" s="182"/>
      <c r="C6" s="182"/>
      <c r="D6" s="176"/>
      <c r="E6" s="182"/>
      <c r="F6" s="174"/>
      <c r="G6" s="174"/>
      <c r="H6" s="174"/>
      <c r="I6" s="174"/>
      <c r="J6" s="174"/>
      <c r="K6" s="174"/>
      <c r="L6" s="182"/>
      <c r="M6" s="69"/>
    </row>
    <row r="7" spans="1:13" x14ac:dyDescent="0.25">
      <c r="A7" s="68">
        <v>1</v>
      </c>
      <c r="B7" s="83">
        <v>0</v>
      </c>
      <c r="C7" s="83">
        <v>0</v>
      </c>
      <c r="D7" s="83">
        <v>0</v>
      </c>
      <c r="E7" s="76">
        <f>B7+C7+D7</f>
        <v>0</v>
      </c>
      <c r="F7" s="83">
        <v>0</v>
      </c>
      <c r="G7" s="71">
        <f>E7+F7</f>
        <v>0</v>
      </c>
      <c r="H7" s="84">
        <v>0</v>
      </c>
      <c r="I7" s="129">
        <v>0</v>
      </c>
      <c r="J7" s="72">
        <f>H7*I7</f>
        <v>0</v>
      </c>
      <c r="K7" s="72">
        <f>G7+J7</f>
        <v>0</v>
      </c>
      <c r="L7" s="77">
        <f>(IF(H7+K7&lt;0,0,H7+K7))</f>
        <v>0</v>
      </c>
    </row>
    <row r="8" spans="1:13" x14ac:dyDescent="0.25">
      <c r="A8" s="68">
        <v>2</v>
      </c>
      <c r="B8" s="70">
        <f>B7</f>
        <v>0</v>
      </c>
      <c r="C8" s="70">
        <f>C7</f>
        <v>0</v>
      </c>
      <c r="D8" s="70">
        <f>D7</f>
        <v>0</v>
      </c>
      <c r="E8" s="76">
        <f t="shared" ref="E8:E36" si="0">B8+C8+D8</f>
        <v>0</v>
      </c>
      <c r="F8" s="70">
        <f>$F$7</f>
        <v>0</v>
      </c>
      <c r="G8" s="71">
        <f>IF(H7=0,0,E8+F8)</f>
        <v>0</v>
      </c>
      <c r="H8" s="77">
        <f>L7</f>
        <v>0</v>
      </c>
      <c r="I8" s="130">
        <f>I7</f>
        <v>0</v>
      </c>
      <c r="J8" s="72">
        <f t="shared" ref="J8:J36" si="1">H8*I8</f>
        <v>0</v>
      </c>
      <c r="K8" s="72">
        <f t="shared" ref="K8:K36" si="2">G8+J8</f>
        <v>0</v>
      </c>
      <c r="L8" s="77">
        <f t="shared" ref="L8:L36" si="3">(IF(H8+K8&lt;0,0,H8+K8))</f>
        <v>0</v>
      </c>
    </row>
    <row r="9" spans="1:13" x14ac:dyDescent="0.25">
      <c r="A9" s="68">
        <v>3</v>
      </c>
      <c r="B9" s="70">
        <f t="shared" ref="B9:B36" si="4">B8</f>
        <v>0</v>
      </c>
      <c r="C9" s="70">
        <f t="shared" ref="C9:C36" si="5">C8</f>
        <v>0</v>
      </c>
      <c r="D9" s="70">
        <f t="shared" ref="D9:D36" si="6">D8</f>
        <v>0</v>
      </c>
      <c r="E9" s="76">
        <f t="shared" si="0"/>
        <v>0</v>
      </c>
      <c r="F9" s="70">
        <f t="shared" ref="F9:F36" si="7">$F$7</f>
        <v>0</v>
      </c>
      <c r="G9" s="71">
        <f t="shared" ref="G9:G36" si="8">IF(H8=0,0,E9+F9)</f>
        <v>0</v>
      </c>
      <c r="H9" s="77">
        <f t="shared" ref="H9:H36" si="9">L8</f>
        <v>0</v>
      </c>
      <c r="I9" s="130">
        <f t="shared" ref="I9:I36" si="10">I8</f>
        <v>0</v>
      </c>
      <c r="J9" s="72">
        <f t="shared" si="1"/>
        <v>0</v>
      </c>
      <c r="K9" s="72">
        <f t="shared" si="2"/>
        <v>0</v>
      </c>
      <c r="L9" s="77">
        <f t="shared" si="3"/>
        <v>0</v>
      </c>
    </row>
    <row r="10" spans="1:13" x14ac:dyDescent="0.25">
      <c r="A10" s="68">
        <v>4</v>
      </c>
      <c r="B10" s="70">
        <f t="shared" si="4"/>
        <v>0</v>
      </c>
      <c r="C10" s="70">
        <f t="shared" si="5"/>
        <v>0</v>
      </c>
      <c r="D10" s="70">
        <f t="shared" si="6"/>
        <v>0</v>
      </c>
      <c r="E10" s="76">
        <f t="shared" si="0"/>
        <v>0</v>
      </c>
      <c r="F10" s="70">
        <f t="shared" si="7"/>
        <v>0</v>
      </c>
      <c r="G10" s="71">
        <f t="shared" si="8"/>
        <v>0</v>
      </c>
      <c r="H10" s="77">
        <f t="shared" si="9"/>
        <v>0</v>
      </c>
      <c r="I10" s="130">
        <f t="shared" si="10"/>
        <v>0</v>
      </c>
      <c r="J10" s="72">
        <f t="shared" si="1"/>
        <v>0</v>
      </c>
      <c r="K10" s="72">
        <f t="shared" si="2"/>
        <v>0</v>
      </c>
      <c r="L10" s="77">
        <f t="shared" si="3"/>
        <v>0</v>
      </c>
    </row>
    <row r="11" spans="1:13" x14ac:dyDescent="0.25">
      <c r="A11" s="68">
        <v>5</v>
      </c>
      <c r="B11" s="70">
        <f t="shared" si="4"/>
        <v>0</v>
      </c>
      <c r="C11" s="70">
        <f t="shared" si="5"/>
        <v>0</v>
      </c>
      <c r="D11" s="70">
        <f t="shared" si="6"/>
        <v>0</v>
      </c>
      <c r="E11" s="76">
        <f t="shared" si="0"/>
        <v>0</v>
      </c>
      <c r="F11" s="70">
        <f t="shared" si="7"/>
        <v>0</v>
      </c>
      <c r="G11" s="71">
        <f t="shared" si="8"/>
        <v>0</v>
      </c>
      <c r="H11" s="77">
        <f t="shared" si="9"/>
        <v>0</v>
      </c>
      <c r="I11" s="130">
        <f t="shared" si="10"/>
        <v>0</v>
      </c>
      <c r="J11" s="72">
        <f t="shared" si="1"/>
        <v>0</v>
      </c>
      <c r="K11" s="72">
        <f t="shared" si="2"/>
        <v>0</v>
      </c>
      <c r="L11" s="77">
        <f t="shared" si="3"/>
        <v>0</v>
      </c>
    </row>
    <row r="12" spans="1:13" x14ac:dyDescent="0.25">
      <c r="A12" s="68">
        <v>6</v>
      </c>
      <c r="B12" s="70">
        <f t="shared" si="4"/>
        <v>0</v>
      </c>
      <c r="C12" s="70">
        <f t="shared" si="5"/>
        <v>0</v>
      </c>
      <c r="D12" s="70">
        <f t="shared" si="6"/>
        <v>0</v>
      </c>
      <c r="E12" s="76">
        <f t="shared" si="0"/>
        <v>0</v>
      </c>
      <c r="F12" s="70">
        <f t="shared" si="7"/>
        <v>0</v>
      </c>
      <c r="G12" s="71">
        <f t="shared" si="8"/>
        <v>0</v>
      </c>
      <c r="H12" s="77">
        <f t="shared" si="9"/>
        <v>0</v>
      </c>
      <c r="I12" s="130">
        <f t="shared" si="10"/>
        <v>0</v>
      </c>
      <c r="J12" s="72">
        <f t="shared" si="1"/>
        <v>0</v>
      </c>
      <c r="K12" s="72">
        <f t="shared" si="2"/>
        <v>0</v>
      </c>
      <c r="L12" s="77">
        <f t="shared" si="3"/>
        <v>0</v>
      </c>
    </row>
    <row r="13" spans="1:13" x14ac:dyDescent="0.25">
      <c r="A13" s="68">
        <v>7</v>
      </c>
      <c r="B13" s="70">
        <f t="shared" si="4"/>
        <v>0</v>
      </c>
      <c r="C13" s="70">
        <f t="shared" si="5"/>
        <v>0</v>
      </c>
      <c r="D13" s="70">
        <f t="shared" si="6"/>
        <v>0</v>
      </c>
      <c r="E13" s="76">
        <f t="shared" si="0"/>
        <v>0</v>
      </c>
      <c r="F13" s="70">
        <f t="shared" si="7"/>
        <v>0</v>
      </c>
      <c r="G13" s="71">
        <f t="shared" si="8"/>
        <v>0</v>
      </c>
      <c r="H13" s="77">
        <f t="shared" si="9"/>
        <v>0</v>
      </c>
      <c r="I13" s="130">
        <f t="shared" si="10"/>
        <v>0</v>
      </c>
      <c r="J13" s="72">
        <f t="shared" si="1"/>
        <v>0</v>
      </c>
      <c r="K13" s="72">
        <f t="shared" si="2"/>
        <v>0</v>
      </c>
      <c r="L13" s="77">
        <f t="shared" si="3"/>
        <v>0</v>
      </c>
    </row>
    <row r="14" spans="1:13" x14ac:dyDescent="0.25">
      <c r="A14" s="68">
        <v>8</v>
      </c>
      <c r="B14" s="70">
        <f t="shared" si="4"/>
        <v>0</v>
      </c>
      <c r="C14" s="70">
        <f t="shared" si="5"/>
        <v>0</v>
      </c>
      <c r="D14" s="70">
        <f t="shared" si="6"/>
        <v>0</v>
      </c>
      <c r="E14" s="76">
        <f t="shared" si="0"/>
        <v>0</v>
      </c>
      <c r="F14" s="70">
        <f t="shared" si="7"/>
        <v>0</v>
      </c>
      <c r="G14" s="71">
        <f t="shared" si="8"/>
        <v>0</v>
      </c>
      <c r="H14" s="77">
        <f t="shared" si="9"/>
        <v>0</v>
      </c>
      <c r="I14" s="130">
        <f t="shared" si="10"/>
        <v>0</v>
      </c>
      <c r="J14" s="72">
        <f t="shared" si="1"/>
        <v>0</v>
      </c>
      <c r="K14" s="72">
        <f t="shared" si="2"/>
        <v>0</v>
      </c>
      <c r="L14" s="77">
        <f t="shared" si="3"/>
        <v>0</v>
      </c>
    </row>
    <row r="15" spans="1:13" x14ac:dyDescent="0.25">
      <c r="A15" s="68">
        <v>9</v>
      </c>
      <c r="B15" s="70">
        <f t="shared" si="4"/>
        <v>0</v>
      </c>
      <c r="C15" s="70">
        <f t="shared" si="5"/>
        <v>0</v>
      </c>
      <c r="D15" s="70">
        <f t="shared" si="6"/>
        <v>0</v>
      </c>
      <c r="E15" s="76">
        <f t="shared" si="0"/>
        <v>0</v>
      </c>
      <c r="F15" s="70">
        <f t="shared" si="7"/>
        <v>0</v>
      </c>
      <c r="G15" s="71">
        <f t="shared" si="8"/>
        <v>0</v>
      </c>
      <c r="H15" s="77">
        <f t="shared" si="9"/>
        <v>0</v>
      </c>
      <c r="I15" s="130">
        <f t="shared" si="10"/>
        <v>0</v>
      </c>
      <c r="J15" s="72">
        <f t="shared" si="1"/>
        <v>0</v>
      </c>
      <c r="K15" s="72">
        <f t="shared" si="2"/>
        <v>0</v>
      </c>
      <c r="L15" s="77">
        <f t="shared" si="3"/>
        <v>0</v>
      </c>
    </row>
    <row r="16" spans="1:13" x14ac:dyDescent="0.25">
      <c r="A16" s="68">
        <v>10</v>
      </c>
      <c r="B16" s="70">
        <f t="shared" si="4"/>
        <v>0</v>
      </c>
      <c r="C16" s="70">
        <f t="shared" si="5"/>
        <v>0</v>
      </c>
      <c r="D16" s="70">
        <f t="shared" si="6"/>
        <v>0</v>
      </c>
      <c r="E16" s="76">
        <f t="shared" si="0"/>
        <v>0</v>
      </c>
      <c r="F16" s="70">
        <f t="shared" si="7"/>
        <v>0</v>
      </c>
      <c r="G16" s="71">
        <f t="shared" si="8"/>
        <v>0</v>
      </c>
      <c r="H16" s="77">
        <f t="shared" si="9"/>
        <v>0</v>
      </c>
      <c r="I16" s="130">
        <f t="shared" si="10"/>
        <v>0</v>
      </c>
      <c r="J16" s="72">
        <f t="shared" si="1"/>
        <v>0</v>
      </c>
      <c r="K16" s="72">
        <f t="shared" si="2"/>
        <v>0</v>
      </c>
      <c r="L16" s="77">
        <f t="shared" si="3"/>
        <v>0</v>
      </c>
    </row>
    <row r="17" spans="1:12" x14ac:dyDescent="0.25">
      <c r="A17" s="68">
        <v>11</v>
      </c>
      <c r="B17" s="70">
        <f t="shared" si="4"/>
        <v>0</v>
      </c>
      <c r="C17" s="70">
        <f t="shared" si="5"/>
        <v>0</v>
      </c>
      <c r="D17" s="70">
        <f t="shared" si="6"/>
        <v>0</v>
      </c>
      <c r="E17" s="76">
        <f t="shared" si="0"/>
        <v>0</v>
      </c>
      <c r="F17" s="70">
        <f t="shared" si="7"/>
        <v>0</v>
      </c>
      <c r="G17" s="71">
        <f t="shared" si="8"/>
        <v>0</v>
      </c>
      <c r="H17" s="77">
        <f t="shared" si="9"/>
        <v>0</v>
      </c>
      <c r="I17" s="130">
        <f t="shared" si="10"/>
        <v>0</v>
      </c>
      <c r="J17" s="72">
        <f t="shared" si="1"/>
        <v>0</v>
      </c>
      <c r="K17" s="72">
        <f t="shared" si="2"/>
        <v>0</v>
      </c>
      <c r="L17" s="77">
        <f t="shared" si="3"/>
        <v>0</v>
      </c>
    </row>
    <row r="18" spans="1:12" x14ac:dyDescent="0.25">
      <c r="A18" s="68">
        <v>12</v>
      </c>
      <c r="B18" s="70">
        <f t="shared" si="4"/>
        <v>0</v>
      </c>
      <c r="C18" s="70">
        <f t="shared" si="5"/>
        <v>0</v>
      </c>
      <c r="D18" s="70">
        <f t="shared" si="6"/>
        <v>0</v>
      </c>
      <c r="E18" s="76">
        <f t="shared" si="0"/>
        <v>0</v>
      </c>
      <c r="F18" s="70">
        <f t="shared" si="7"/>
        <v>0</v>
      </c>
      <c r="G18" s="71">
        <f t="shared" si="8"/>
        <v>0</v>
      </c>
      <c r="H18" s="77">
        <f t="shared" si="9"/>
        <v>0</v>
      </c>
      <c r="I18" s="130">
        <f t="shared" si="10"/>
        <v>0</v>
      </c>
      <c r="J18" s="72">
        <f t="shared" si="1"/>
        <v>0</v>
      </c>
      <c r="K18" s="72">
        <f t="shared" si="2"/>
        <v>0</v>
      </c>
      <c r="L18" s="77">
        <f t="shared" si="3"/>
        <v>0</v>
      </c>
    </row>
    <row r="19" spans="1:12" x14ac:dyDescent="0.25">
      <c r="A19" s="68">
        <v>13</v>
      </c>
      <c r="B19" s="70">
        <f t="shared" si="4"/>
        <v>0</v>
      </c>
      <c r="C19" s="70">
        <f t="shared" si="5"/>
        <v>0</v>
      </c>
      <c r="D19" s="70">
        <f t="shared" si="6"/>
        <v>0</v>
      </c>
      <c r="E19" s="76">
        <f t="shared" si="0"/>
        <v>0</v>
      </c>
      <c r="F19" s="70">
        <f t="shared" si="7"/>
        <v>0</v>
      </c>
      <c r="G19" s="71">
        <f t="shared" si="8"/>
        <v>0</v>
      </c>
      <c r="H19" s="77">
        <f t="shared" si="9"/>
        <v>0</v>
      </c>
      <c r="I19" s="130">
        <f t="shared" si="10"/>
        <v>0</v>
      </c>
      <c r="J19" s="72">
        <f t="shared" si="1"/>
        <v>0</v>
      </c>
      <c r="K19" s="72">
        <f t="shared" si="2"/>
        <v>0</v>
      </c>
      <c r="L19" s="77">
        <f t="shared" si="3"/>
        <v>0</v>
      </c>
    </row>
    <row r="20" spans="1:12" x14ac:dyDescent="0.25">
      <c r="A20" s="68">
        <v>14</v>
      </c>
      <c r="B20" s="70">
        <f t="shared" si="4"/>
        <v>0</v>
      </c>
      <c r="C20" s="70">
        <f t="shared" si="5"/>
        <v>0</v>
      </c>
      <c r="D20" s="70">
        <f t="shared" si="6"/>
        <v>0</v>
      </c>
      <c r="E20" s="76">
        <f t="shared" si="0"/>
        <v>0</v>
      </c>
      <c r="F20" s="70">
        <f t="shared" si="7"/>
        <v>0</v>
      </c>
      <c r="G20" s="71">
        <f t="shared" si="8"/>
        <v>0</v>
      </c>
      <c r="H20" s="77">
        <f t="shared" si="9"/>
        <v>0</v>
      </c>
      <c r="I20" s="130">
        <f t="shared" si="10"/>
        <v>0</v>
      </c>
      <c r="J20" s="72">
        <f t="shared" si="1"/>
        <v>0</v>
      </c>
      <c r="K20" s="72">
        <f t="shared" si="2"/>
        <v>0</v>
      </c>
      <c r="L20" s="77">
        <f t="shared" si="3"/>
        <v>0</v>
      </c>
    </row>
    <row r="21" spans="1:12" x14ac:dyDescent="0.25">
      <c r="A21" s="68">
        <v>15</v>
      </c>
      <c r="B21" s="70">
        <f t="shared" si="4"/>
        <v>0</v>
      </c>
      <c r="C21" s="70">
        <f t="shared" si="5"/>
        <v>0</v>
      </c>
      <c r="D21" s="70">
        <f t="shared" si="6"/>
        <v>0</v>
      </c>
      <c r="E21" s="76">
        <f t="shared" si="0"/>
        <v>0</v>
      </c>
      <c r="F21" s="70">
        <f t="shared" si="7"/>
        <v>0</v>
      </c>
      <c r="G21" s="71">
        <f t="shared" si="8"/>
        <v>0</v>
      </c>
      <c r="H21" s="77">
        <f t="shared" si="9"/>
        <v>0</v>
      </c>
      <c r="I21" s="130">
        <f t="shared" si="10"/>
        <v>0</v>
      </c>
      <c r="J21" s="72">
        <f t="shared" si="1"/>
        <v>0</v>
      </c>
      <c r="K21" s="72">
        <f t="shared" si="2"/>
        <v>0</v>
      </c>
      <c r="L21" s="77">
        <f t="shared" si="3"/>
        <v>0</v>
      </c>
    </row>
    <row r="22" spans="1:12" x14ac:dyDescent="0.25">
      <c r="A22" s="68">
        <v>16</v>
      </c>
      <c r="B22" s="70">
        <f t="shared" si="4"/>
        <v>0</v>
      </c>
      <c r="C22" s="70">
        <f t="shared" si="5"/>
        <v>0</v>
      </c>
      <c r="D22" s="70">
        <f t="shared" si="6"/>
        <v>0</v>
      </c>
      <c r="E22" s="76">
        <f t="shared" si="0"/>
        <v>0</v>
      </c>
      <c r="F22" s="70">
        <f t="shared" si="7"/>
        <v>0</v>
      </c>
      <c r="G22" s="71">
        <f t="shared" si="8"/>
        <v>0</v>
      </c>
      <c r="H22" s="77">
        <f t="shared" si="9"/>
        <v>0</v>
      </c>
      <c r="I22" s="130">
        <f t="shared" si="10"/>
        <v>0</v>
      </c>
      <c r="J22" s="72">
        <f t="shared" si="1"/>
        <v>0</v>
      </c>
      <c r="K22" s="72">
        <f t="shared" si="2"/>
        <v>0</v>
      </c>
      <c r="L22" s="77">
        <f t="shared" si="3"/>
        <v>0</v>
      </c>
    </row>
    <row r="23" spans="1:12" x14ac:dyDescent="0.25">
      <c r="A23" s="68">
        <v>17</v>
      </c>
      <c r="B23" s="70">
        <f t="shared" si="4"/>
        <v>0</v>
      </c>
      <c r="C23" s="70">
        <f t="shared" si="5"/>
        <v>0</v>
      </c>
      <c r="D23" s="70">
        <f t="shared" si="6"/>
        <v>0</v>
      </c>
      <c r="E23" s="76">
        <f t="shared" si="0"/>
        <v>0</v>
      </c>
      <c r="F23" s="70">
        <f t="shared" si="7"/>
        <v>0</v>
      </c>
      <c r="G23" s="71">
        <f t="shared" si="8"/>
        <v>0</v>
      </c>
      <c r="H23" s="77">
        <f t="shared" si="9"/>
        <v>0</v>
      </c>
      <c r="I23" s="130">
        <f t="shared" si="10"/>
        <v>0</v>
      </c>
      <c r="J23" s="72">
        <f t="shared" si="1"/>
        <v>0</v>
      </c>
      <c r="K23" s="72">
        <f t="shared" si="2"/>
        <v>0</v>
      </c>
      <c r="L23" s="77">
        <f t="shared" si="3"/>
        <v>0</v>
      </c>
    </row>
    <row r="24" spans="1:12" x14ac:dyDescent="0.25">
      <c r="A24" s="68">
        <v>18</v>
      </c>
      <c r="B24" s="70">
        <f t="shared" si="4"/>
        <v>0</v>
      </c>
      <c r="C24" s="70">
        <f t="shared" si="5"/>
        <v>0</v>
      </c>
      <c r="D24" s="70">
        <f t="shared" si="6"/>
        <v>0</v>
      </c>
      <c r="E24" s="76">
        <f t="shared" si="0"/>
        <v>0</v>
      </c>
      <c r="F24" s="70">
        <f t="shared" si="7"/>
        <v>0</v>
      </c>
      <c r="G24" s="71">
        <f t="shared" si="8"/>
        <v>0</v>
      </c>
      <c r="H24" s="77">
        <f t="shared" si="9"/>
        <v>0</v>
      </c>
      <c r="I24" s="130">
        <f t="shared" si="10"/>
        <v>0</v>
      </c>
      <c r="J24" s="72">
        <f t="shared" si="1"/>
        <v>0</v>
      </c>
      <c r="K24" s="72">
        <f t="shared" si="2"/>
        <v>0</v>
      </c>
      <c r="L24" s="77">
        <f t="shared" si="3"/>
        <v>0</v>
      </c>
    </row>
    <row r="25" spans="1:12" x14ac:dyDescent="0.25">
      <c r="A25" s="68">
        <v>19</v>
      </c>
      <c r="B25" s="70">
        <f t="shared" si="4"/>
        <v>0</v>
      </c>
      <c r="C25" s="70">
        <f t="shared" si="5"/>
        <v>0</v>
      </c>
      <c r="D25" s="70">
        <f t="shared" si="6"/>
        <v>0</v>
      </c>
      <c r="E25" s="76">
        <f t="shared" si="0"/>
        <v>0</v>
      </c>
      <c r="F25" s="70">
        <f t="shared" si="7"/>
        <v>0</v>
      </c>
      <c r="G25" s="71">
        <f t="shared" si="8"/>
        <v>0</v>
      </c>
      <c r="H25" s="77">
        <f t="shared" si="9"/>
        <v>0</v>
      </c>
      <c r="I25" s="130">
        <f t="shared" si="10"/>
        <v>0</v>
      </c>
      <c r="J25" s="72">
        <f t="shared" si="1"/>
        <v>0</v>
      </c>
      <c r="K25" s="72">
        <f t="shared" si="2"/>
        <v>0</v>
      </c>
      <c r="L25" s="77">
        <f t="shared" si="3"/>
        <v>0</v>
      </c>
    </row>
    <row r="26" spans="1:12" x14ac:dyDescent="0.25">
      <c r="A26" s="68">
        <v>20</v>
      </c>
      <c r="B26" s="70">
        <f t="shared" si="4"/>
        <v>0</v>
      </c>
      <c r="C26" s="70">
        <f t="shared" si="5"/>
        <v>0</v>
      </c>
      <c r="D26" s="70">
        <f t="shared" si="6"/>
        <v>0</v>
      </c>
      <c r="E26" s="76">
        <f t="shared" si="0"/>
        <v>0</v>
      </c>
      <c r="F26" s="70">
        <f t="shared" si="7"/>
        <v>0</v>
      </c>
      <c r="G26" s="71">
        <f t="shared" si="8"/>
        <v>0</v>
      </c>
      <c r="H26" s="77">
        <f t="shared" si="9"/>
        <v>0</v>
      </c>
      <c r="I26" s="130">
        <f t="shared" si="10"/>
        <v>0</v>
      </c>
      <c r="J26" s="72">
        <f t="shared" si="1"/>
        <v>0</v>
      </c>
      <c r="K26" s="72">
        <f t="shared" si="2"/>
        <v>0</v>
      </c>
      <c r="L26" s="77">
        <f t="shared" si="3"/>
        <v>0</v>
      </c>
    </row>
    <row r="27" spans="1:12" x14ac:dyDescent="0.25">
      <c r="A27" s="68">
        <v>21</v>
      </c>
      <c r="B27" s="70">
        <f t="shared" si="4"/>
        <v>0</v>
      </c>
      <c r="C27" s="70">
        <f t="shared" si="5"/>
        <v>0</v>
      </c>
      <c r="D27" s="70">
        <f t="shared" si="6"/>
        <v>0</v>
      </c>
      <c r="E27" s="76">
        <f t="shared" si="0"/>
        <v>0</v>
      </c>
      <c r="F27" s="70">
        <f t="shared" si="7"/>
        <v>0</v>
      </c>
      <c r="G27" s="71">
        <f t="shared" si="8"/>
        <v>0</v>
      </c>
      <c r="H27" s="77">
        <f t="shared" si="9"/>
        <v>0</v>
      </c>
      <c r="I27" s="130">
        <f t="shared" si="10"/>
        <v>0</v>
      </c>
      <c r="J27" s="72">
        <f t="shared" si="1"/>
        <v>0</v>
      </c>
      <c r="K27" s="72">
        <f t="shared" si="2"/>
        <v>0</v>
      </c>
      <c r="L27" s="77">
        <f t="shared" si="3"/>
        <v>0</v>
      </c>
    </row>
    <row r="28" spans="1:12" x14ac:dyDescent="0.25">
      <c r="A28" s="68">
        <v>22</v>
      </c>
      <c r="B28" s="70">
        <f t="shared" si="4"/>
        <v>0</v>
      </c>
      <c r="C28" s="70">
        <f t="shared" si="5"/>
        <v>0</v>
      </c>
      <c r="D28" s="70">
        <f t="shared" si="6"/>
        <v>0</v>
      </c>
      <c r="E28" s="76">
        <f t="shared" si="0"/>
        <v>0</v>
      </c>
      <c r="F28" s="70">
        <f t="shared" si="7"/>
        <v>0</v>
      </c>
      <c r="G28" s="71">
        <f t="shared" si="8"/>
        <v>0</v>
      </c>
      <c r="H28" s="77">
        <f t="shared" si="9"/>
        <v>0</v>
      </c>
      <c r="I28" s="130">
        <f t="shared" si="10"/>
        <v>0</v>
      </c>
      <c r="J28" s="72">
        <f t="shared" si="1"/>
        <v>0</v>
      </c>
      <c r="K28" s="72">
        <f t="shared" si="2"/>
        <v>0</v>
      </c>
      <c r="L28" s="77">
        <f t="shared" si="3"/>
        <v>0</v>
      </c>
    </row>
    <row r="29" spans="1:12" x14ac:dyDescent="0.25">
      <c r="A29" s="68">
        <v>23</v>
      </c>
      <c r="B29" s="70">
        <f t="shared" si="4"/>
        <v>0</v>
      </c>
      <c r="C29" s="70">
        <f t="shared" si="5"/>
        <v>0</v>
      </c>
      <c r="D29" s="70">
        <f t="shared" si="6"/>
        <v>0</v>
      </c>
      <c r="E29" s="76">
        <f t="shared" si="0"/>
        <v>0</v>
      </c>
      <c r="F29" s="70">
        <f t="shared" si="7"/>
        <v>0</v>
      </c>
      <c r="G29" s="71">
        <f t="shared" si="8"/>
        <v>0</v>
      </c>
      <c r="H29" s="77">
        <f t="shared" si="9"/>
        <v>0</v>
      </c>
      <c r="I29" s="130">
        <f t="shared" si="10"/>
        <v>0</v>
      </c>
      <c r="J29" s="72">
        <f t="shared" si="1"/>
        <v>0</v>
      </c>
      <c r="K29" s="72">
        <f t="shared" si="2"/>
        <v>0</v>
      </c>
      <c r="L29" s="77">
        <f t="shared" si="3"/>
        <v>0</v>
      </c>
    </row>
    <row r="30" spans="1:12" x14ac:dyDescent="0.25">
      <c r="A30" s="68">
        <v>24</v>
      </c>
      <c r="B30" s="70">
        <f t="shared" si="4"/>
        <v>0</v>
      </c>
      <c r="C30" s="70">
        <f t="shared" si="5"/>
        <v>0</v>
      </c>
      <c r="D30" s="70">
        <f t="shared" si="6"/>
        <v>0</v>
      </c>
      <c r="E30" s="76">
        <f t="shared" si="0"/>
        <v>0</v>
      </c>
      <c r="F30" s="70">
        <f t="shared" si="7"/>
        <v>0</v>
      </c>
      <c r="G30" s="71">
        <f t="shared" si="8"/>
        <v>0</v>
      </c>
      <c r="H30" s="77">
        <f t="shared" si="9"/>
        <v>0</v>
      </c>
      <c r="I30" s="130">
        <f t="shared" si="10"/>
        <v>0</v>
      </c>
      <c r="J30" s="72">
        <f t="shared" si="1"/>
        <v>0</v>
      </c>
      <c r="K30" s="72">
        <f t="shared" si="2"/>
        <v>0</v>
      </c>
      <c r="L30" s="77">
        <f t="shared" si="3"/>
        <v>0</v>
      </c>
    </row>
    <row r="31" spans="1:12" x14ac:dyDescent="0.25">
      <c r="A31" s="68">
        <v>25</v>
      </c>
      <c r="B31" s="70">
        <f t="shared" si="4"/>
        <v>0</v>
      </c>
      <c r="C31" s="70">
        <f t="shared" si="5"/>
        <v>0</v>
      </c>
      <c r="D31" s="70">
        <f t="shared" si="6"/>
        <v>0</v>
      </c>
      <c r="E31" s="76">
        <f t="shared" si="0"/>
        <v>0</v>
      </c>
      <c r="F31" s="70">
        <f t="shared" si="7"/>
        <v>0</v>
      </c>
      <c r="G31" s="71">
        <f t="shared" si="8"/>
        <v>0</v>
      </c>
      <c r="H31" s="77">
        <f t="shared" si="9"/>
        <v>0</v>
      </c>
      <c r="I31" s="130">
        <f t="shared" si="10"/>
        <v>0</v>
      </c>
      <c r="J31" s="72">
        <f t="shared" si="1"/>
        <v>0</v>
      </c>
      <c r="K31" s="72">
        <f t="shared" si="2"/>
        <v>0</v>
      </c>
      <c r="L31" s="77">
        <f t="shared" si="3"/>
        <v>0</v>
      </c>
    </row>
    <row r="32" spans="1:12" x14ac:dyDescent="0.25">
      <c r="A32" s="68">
        <v>26</v>
      </c>
      <c r="B32" s="70">
        <f t="shared" si="4"/>
        <v>0</v>
      </c>
      <c r="C32" s="70">
        <f t="shared" si="5"/>
        <v>0</v>
      </c>
      <c r="D32" s="70">
        <f t="shared" si="6"/>
        <v>0</v>
      </c>
      <c r="E32" s="76">
        <f t="shared" si="0"/>
        <v>0</v>
      </c>
      <c r="F32" s="70">
        <f t="shared" si="7"/>
        <v>0</v>
      </c>
      <c r="G32" s="71">
        <f t="shared" si="8"/>
        <v>0</v>
      </c>
      <c r="H32" s="77">
        <f t="shared" si="9"/>
        <v>0</v>
      </c>
      <c r="I32" s="130">
        <f t="shared" si="10"/>
        <v>0</v>
      </c>
      <c r="J32" s="72">
        <f t="shared" si="1"/>
        <v>0</v>
      </c>
      <c r="K32" s="72">
        <f t="shared" si="2"/>
        <v>0</v>
      </c>
      <c r="L32" s="77">
        <f t="shared" si="3"/>
        <v>0</v>
      </c>
    </row>
    <row r="33" spans="1:12" x14ac:dyDescent="0.25">
      <c r="A33" s="68">
        <v>27</v>
      </c>
      <c r="B33" s="70">
        <f t="shared" si="4"/>
        <v>0</v>
      </c>
      <c r="C33" s="70">
        <f t="shared" si="5"/>
        <v>0</v>
      </c>
      <c r="D33" s="70">
        <f t="shared" si="6"/>
        <v>0</v>
      </c>
      <c r="E33" s="76">
        <f t="shared" si="0"/>
        <v>0</v>
      </c>
      <c r="F33" s="70">
        <f t="shared" si="7"/>
        <v>0</v>
      </c>
      <c r="G33" s="71">
        <f t="shared" si="8"/>
        <v>0</v>
      </c>
      <c r="H33" s="77">
        <f t="shared" si="9"/>
        <v>0</v>
      </c>
      <c r="I33" s="130">
        <f t="shared" si="10"/>
        <v>0</v>
      </c>
      <c r="J33" s="72">
        <f t="shared" si="1"/>
        <v>0</v>
      </c>
      <c r="K33" s="72">
        <f t="shared" si="2"/>
        <v>0</v>
      </c>
      <c r="L33" s="77">
        <f t="shared" si="3"/>
        <v>0</v>
      </c>
    </row>
    <row r="34" spans="1:12" x14ac:dyDescent="0.25">
      <c r="A34" s="68">
        <v>28</v>
      </c>
      <c r="B34" s="70">
        <f t="shared" si="4"/>
        <v>0</v>
      </c>
      <c r="C34" s="70">
        <f t="shared" si="5"/>
        <v>0</v>
      </c>
      <c r="D34" s="70">
        <f t="shared" si="6"/>
        <v>0</v>
      </c>
      <c r="E34" s="76">
        <f t="shared" si="0"/>
        <v>0</v>
      </c>
      <c r="F34" s="70">
        <f t="shared" si="7"/>
        <v>0</v>
      </c>
      <c r="G34" s="71">
        <f t="shared" si="8"/>
        <v>0</v>
      </c>
      <c r="H34" s="77">
        <f t="shared" si="9"/>
        <v>0</v>
      </c>
      <c r="I34" s="130">
        <f t="shared" si="10"/>
        <v>0</v>
      </c>
      <c r="J34" s="72">
        <f t="shared" si="1"/>
        <v>0</v>
      </c>
      <c r="K34" s="72">
        <f t="shared" si="2"/>
        <v>0</v>
      </c>
      <c r="L34" s="77">
        <f t="shared" si="3"/>
        <v>0</v>
      </c>
    </row>
    <row r="35" spans="1:12" x14ac:dyDescent="0.25">
      <c r="A35" s="68">
        <v>29</v>
      </c>
      <c r="B35" s="70">
        <f t="shared" si="4"/>
        <v>0</v>
      </c>
      <c r="C35" s="70">
        <f t="shared" si="5"/>
        <v>0</v>
      </c>
      <c r="D35" s="70">
        <f t="shared" si="6"/>
        <v>0</v>
      </c>
      <c r="E35" s="76">
        <f t="shared" si="0"/>
        <v>0</v>
      </c>
      <c r="F35" s="70">
        <f t="shared" si="7"/>
        <v>0</v>
      </c>
      <c r="G35" s="71">
        <f t="shared" si="8"/>
        <v>0</v>
      </c>
      <c r="H35" s="77">
        <f t="shared" si="9"/>
        <v>0</v>
      </c>
      <c r="I35" s="130">
        <f t="shared" si="10"/>
        <v>0</v>
      </c>
      <c r="J35" s="72">
        <f t="shared" si="1"/>
        <v>0</v>
      </c>
      <c r="K35" s="72">
        <f t="shared" si="2"/>
        <v>0</v>
      </c>
      <c r="L35" s="77">
        <f t="shared" si="3"/>
        <v>0</v>
      </c>
    </row>
    <row r="36" spans="1:12" x14ac:dyDescent="0.25">
      <c r="A36" s="68">
        <v>30</v>
      </c>
      <c r="B36" s="70">
        <f t="shared" si="4"/>
        <v>0</v>
      </c>
      <c r="C36" s="70">
        <f t="shared" si="5"/>
        <v>0</v>
      </c>
      <c r="D36" s="70">
        <f t="shared" si="6"/>
        <v>0</v>
      </c>
      <c r="E36" s="76">
        <f t="shared" si="0"/>
        <v>0</v>
      </c>
      <c r="F36" s="70">
        <f t="shared" si="7"/>
        <v>0</v>
      </c>
      <c r="G36" s="71">
        <f t="shared" si="8"/>
        <v>0</v>
      </c>
      <c r="H36" s="77">
        <f t="shared" si="9"/>
        <v>0</v>
      </c>
      <c r="I36" s="130">
        <f t="shared" si="10"/>
        <v>0</v>
      </c>
      <c r="J36" s="72">
        <f t="shared" si="1"/>
        <v>0</v>
      </c>
      <c r="K36" s="72">
        <f t="shared" si="2"/>
        <v>0</v>
      </c>
      <c r="L36" s="77">
        <f t="shared" si="3"/>
        <v>0</v>
      </c>
    </row>
  </sheetData>
  <sheetProtection sheet="1" objects="1" scenarios="1" selectLockedCells="1"/>
  <mergeCells count="14">
    <mergeCell ref="G5:G6"/>
    <mergeCell ref="D5:D6"/>
    <mergeCell ref="A2:L2"/>
    <mergeCell ref="K1:L1"/>
    <mergeCell ref="H5:H6"/>
    <mergeCell ref="I5:I6"/>
    <mergeCell ref="J5:J6"/>
    <mergeCell ref="K5:K6"/>
    <mergeCell ref="L5:L6"/>
    <mergeCell ref="A5:A6"/>
    <mergeCell ref="B5:B6"/>
    <mergeCell ref="C5:C6"/>
    <mergeCell ref="E5:E6"/>
    <mergeCell ref="F5:F6"/>
  </mergeCells>
  <dataValidations count="1">
    <dataValidation type="custom" allowBlank="1" showInputMessage="1" showErrorMessage="1" error="Bitte geben Sie einen Minusbetrag ein." sqref="F7" xr:uid="{00000000-0002-0000-0400-000000000000}">
      <formula1>F7&lt;1</formula1>
    </dataValidation>
  </dataValidations>
  <pageMargins left="0.7" right="0.7" top="0.75" bottom="0.75" header="0.3" footer="0.3"/>
  <pageSetup paperSize="9"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A2"/>
  <sheetViews>
    <sheetView showGridLines="0" workbookViewId="0">
      <selection sqref="A1:XFD1048576"/>
    </sheetView>
  </sheetViews>
  <sheetFormatPr baseColWidth="10" defaultRowHeight="13.2" x14ac:dyDescent="0.25"/>
  <sheetData>
    <row r="1" spans="1:1" ht="15.6" x14ac:dyDescent="0.25">
      <c r="A1" s="122"/>
    </row>
    <row r="2" spans="1:1" x14ac:dyDescent="0.25">
      <c r="A2" s="61"/>
    </row>
  </sheetData>
  <sheetProtection sheet="1" objects="1" scenarios="1" selectLockedCells="1"/>
  <pageMargins left="0.7" right="0.7" top="0.78740157499999996" bottom="0.78740157499999996" header="0.3" footer="0.3"/>
  <pageSetup paperSize="9"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7"/>
  <sheetViews>
    <sheetView showGridLines="0" topLeftCell="A2" workbookViewId="0">
      <selection activeCell="A2" sqref="A2"/>
    </sheetView>
  </sheetViews>
  <sheetFormatPr baseColWidth="10" defaultColWidth="10.88671875" defaultRowHeight="13.2" x14ac:dyDescent="0.25"/>
  <sheetData>
    <row r="1" spans="1:8" x14ac:dyDescent="0.25">
      <c r="A1" s="106"/>
      <c r="B1" s="106"/>
      <c r="C1" s="106"/>
      <c r="D1" s="106"/>
      <c r="E1" s="106"/>
      <c r="F1" s="106"/>
      <c r="G1" s="106"/>
      <c r="H1" s="106"/>
    </row>
    <row r="2" spans="1:8" x14ac:dyDescent="0.25">
      <c r="A2" s="134"/>
      <c r="B2" s="106"/>
      <c r="C2" s="106"/>
      <c r="D2" s="106"/>
      <c r="E2" s="106"/>
      <c r="F2" s="106"/>
      <c r="G2" s="106"/>
      <c r="H2" s="106"/>
    </row>
    <row r="3" spans="1:8" x14ac:dyDescent="0.25">
      <c r="A3" s="106"/>
      <c r="B3" s="106"/>
      <c r="C3" s="106"/>
      <c r="D3" s="106"/>
      <c r="E3" s="106"/>
      <c r="F3" s="106"/>
      <c r="G3" s="106"/>
      <c r="H3" s="106"/>
    </row>
    <row r="4" spans="1:8" x14ac:dyDescent="0.25">
      <c r="A4" s="106"/>
      <c r="B4" s="106"/>
      <c r="C4" s="106"/>
      <c r="D4" s="106"/>
      <c r="E4" s="106"/>
      <c r="F4" s="106"/>
      <c r="G4" s="106"/>
      <c r="H4" s="106"/>
    </row>
    <row r="5" spans="1:8" x14ac:dyDescent="0.25">
      <c r="A5" s="106"/>
      <c r="B5" s="106"/>
      <c r="C5" s="106"/>
      <c r="D5" s="106"/>
      <c r="E5" s="106"/>
      <c r="F5" s="106"/>
      <c r="G5" s="106"/>
      <c r="H5" s="106"/>
    </row>
    <row r="6" spans="1:8" x14ac:dyDescent="0.25">
      <c r="A6" s="106"/>
      <c r="B6" s="106"/>
      <c r="C6" s="106"/>
      <c r="D6" s="106"/>
      <c r="E6" s="106"/>
      <c r="F6" s="106"/>
      <c r="G6" s="106"/>
      <c r="H6" s="106"/>
    </row>
    <row r="7" spans="1:8" x14ac:dyDescent="0.25">
      <c r="A7" s="106"/>
      <c r="B7" s="106"/>
      <c r="C7" s="106"/>
      <c r="D7" s="106"/>
      <c r="E7" s="106"/>
      <c r="F7" s="106"/>
      <c r="G7" s="106"/>
      <c r="H7" s="106"/>
    </row>
    <row r="8" spans="1:8" x14ac:dyDescent="0.25">
      <c r="A8" s="106"/>
      <c r="B8" s="106"/>
      <c r="C8" s="106"/>
      <c r="D8" s="106"/>
      <c r="E8" s="106"/>
      <c r="F8" s="106"/>
      <c r="G8" s="106"/>
      <c r="H8" s="106"/>
    </row>
    <row r="9" spans="1:8" x14ac:dyDescent="0.25">
      <c r="A9" s="106"/>
      <c r="B9" s="106"/>
      <c r="C9" s="106"/>
      <c r="D9" s="106"/>
      <c r="E9" s="106"/>
      <c r="F9" s="106"/>
      <c r="G9" s="106"/>
      <c r="H9" s="106"/>
    </row>
    <row r="10" spans="1:8" x14ac:dyDescent="0.25">
      <c r="A10" s="106"/>
      <c r="B10" s="106"/>
      <c r="C10" s="106"/>
      <c r="D10" s="106"/>
      <c r="E10" s="106"/>
      <c r="F10" s="106"/>
      <c r="G10" s="106"/>
      <c r="H10" s="106"/>
    </row>
    <row r="11" spans="1:8" x14ac:dyDescent="0.25">
      <c r="A11" s="106"/>
      <c r="B11" s="106"/>
      <c r="C11" s="106"/>
      <c r="D11" s="106"/>
      <c r="E11" s="106"/>
      <c r="F11" s="106"/>
      <c r="G11" s="106"/>
      <c r="H11" s="106"/>
    </row>
    <row r="12" spans="1:8" x14ac:dyDescent="0.25">
      <c r="A12" s="106"/>
      <c r="B12" s="106"/>
      <c r="C12" s="106"/>
      <c r="D12" s="106"/>
      <c r="E12" s="106"/>
      <c r="F12" s="106"/>
      <c r="G12" s="106"/>
      <c r="H12" s="106"/>
    </row>
    <row r="13" spans="1:8" x14ac:dyDescent="0.25">
      <c r="A13" s="106"/>
      <c r="B13" s="106"/>
      <c r="C13" s="106"/>
      <c r="D13" s="106"/>
      <c r="E13" s="106"/>
      <c r="F13" s="106"/>
      <c r="G13" s="106"/>
      <c r="H13" s="106"/>
    </row>
    <row r="14" spans="1:8" x14ac:dyDescent="0.25">
      <c r="A14" s="106"/>
      <c r="B14" s="106"/>
      <c r="C14" s="106"/>
      <c r="D14" s="106"/>
      <c r="E14" s="106"/>
      <c r="F14" s="106"/>
      <c r="G14" s="106"/>
      <c r="H14" s="106"/>
    </row>
    <row r="15" spans="1:8" x14ac:dyDescent="0.25">
      <c r="A15" s="106"/>
      <c r="B15" s="106"/>
      <c r="C15" s="106"/>
      <c r="D15" s="106"/>
      <c r="E15" s="106"/>
      <c r="F15" s="106"/>
      <c r="G15" s="106"/>
      <c r="H15" s="106"/>
    </row>
    <row r="16" spans="1:8" x14ac:dyDescent="0.25">
      <c r="A16" s="106"/>
      <c r="B16" s="106"/>
      <c r="C16" s="106"/>
      <c r="D16" s="106"/>
      <c r="E16" s="106"/>
      <c r="F16" s="106"/>
      <c r="G16" s="106"/>
      <c r="H16" s="106"/>
    </row>
    <row r="17" spans="1:8" x14ac:dyDescent="0.25">
      <c r="A17" s="106"/>
      <c r="B17" s="106"/>
      <c r="C17" s="106"/>
      <c r="D17" s="106"/>
      <c r="E17" s="106"/>
      <c r="F17" s="106"/>
      <c r="G17" s="106"/>
      <c r="H17" s="106"/>
    </row>
    <row r="18" spans="1:8" x14ac:dyDescent="0.25">
      <c r="A18" s="106"/>
      <c r="B18" s="106"/>
      <c r="C18" s="106"/>
      <c r="D18" s="106"/>
      <c r="E18" s="106"/>
      <c r="F18" s="106"/>
      <c r="G18" s="106"/>
      <c r="H18" s="106"/>
    </row>
    <row r="19" spans="1:8" x14ac:dyDescent="0.25">
      <c r="A19" s="106"/>
      <c r="B19" s="106"/>
      <c r="C19" s="106"/>
      <c r="D19" s="106"/>
      <c r="E19" s="106"/>
      <c r="F19" s="106"/>
      <c r="G19" s="106"/>
      <c r="H19" s="106"/>
    </row>
    <row r="20" spans="1:8" x14ac:dyDescent="0.25">
      <c r="A20" s="106"/>
      <c r="B20" s="106"/>
      <c r="C20" s="106"/>
      <c r="D20" s="106"/>
      <c r="E20" s="106"/>
      <c r="F20" s="106"/>
      <c r="G20" s="106"/>
      <c r="H20" s="106"/>
    </row>
    <row r="21" spans="1:8" x14ac:dyDescent="0.25">
      <c r="A21" s="106"/>
      <c r="B21" s="106"/>
      <c r="C21" s="106"/>
      <c r="D21" s="106"/>
      <c r="E21" s="106"/>
      <c r="F21" s="106"/>
      <c r="G21" s="106"/>
      <c r="H21" s="106"/>
    </row>
    <row r="22" spans="1:8" x14ac:dyDescent="0.25">
      <c r="A22" s="106"/>
      <c r="B22" s="106"/>
      <c r="C22" s="106"/>
      <c r="D22" s="106"/>
      <c r="E22" s="106"/>
      <c r="F22" s="106"/>
      <c r="G22" s="106"/>
      <c r="H22" s="106"/>
    </row>
    <row r="23" spans="1:8" x14ac:dyDescent="0.25">
      <c r="A23" s="106"/>
      <c r="B23" s="106"/>
      <c r="C23" s="106"/>
      <c r="D23" s="106"/>
      <c r="E23" s="106"/>
      <c r="F23" s="106"/>
      <c r="G23" s="106"/>
      <c r="H23" s="106"/>
    </row>
    <row r="24" spans="1:8" x14ac:dyDescent="0.25">
      <c r="A24" s="106"/>
      <c r="B24" s="106"/>
      <c r="C24" s="106"/>
      <c r="D24" s="106"/>
      <c r="E24" s="106"/>
      <c r="F24" s="106"/>
      <c r="G24" s="106"/>
      <c r="H24" s="106"/>
    </row>
    <row r="25" spans="1:8" x14ac:dyDescent="0.25">
      <c r="A25" s="106"/>
      <c r="B25" s="106"/>
      <c r="C25" s="106"/>
      <c r="D25" s="106"/>
      <c r="E25" s="106"/>
      <c r="F25" s="106"/>
      <c r="G25" s="106"/>
      <c r="H25" s="106"/>
    </row>
    <row r="26" spans="1:8" x14ac:dyDescent="0.25">
      <c r="A26" s="106"/>
      <c r="B26" s="106"/>
      <c r="C26" s="106"/>
      <c r="D26" s="106"/>
      <c r="E26" s="106"/>
      <c r="F26" s="106"/>
      <c r="G26" s="106"/>
      <c r="H26" s="106"/>
    </row>
    <row r="27" spans="1:8" x14ac:dyDescent="0.25">
      <c r="A27" s="106"/>
      <c r="B27" s="106"/>
      <c r="C27" s="106"/>
      <c r="D27" s="106"/>
      <c r="E27" s="106"/>
      <c r="F27" s="106"/>
      <c r="G27" s="106"/>
      <c r="H27" s="106"/>
    </row>
    <row r="28" spans="1:8" x14ac:dyDescent="0.25">
      <c r="A28" s="106"/>
      <c r="B28" s="106"/>
      <c r="C28" s="106"/>
      <c r="D28" s="106"/>
      <c r="E28" s="106"/>
      <c r="F28" s="106"/>
      <c r="G28" s="106"/>
      <c r="H28" s="106"/>
    </row>
    <row r="29" spans="1:8" x14ac:dyDescent="0.25">
      <c r="A29" s="106"/>
      <c r="B29" s="106"/>
      <c r="C29" s="106"/>
      <c r="D29" s="106"/>
      <c r="E29" s="106"/>
      <c r="F29" s="106"/>
      <c r="G29" s="106"/>
      <c r="H29" s="106"/>
    </row>
    <row r="30" spans="1:8" x14ac:dyDescent="0.25">
      <c r="A30" s="106"/>
      <c r="B30" s="106"/>
      <c r="C30" s="106"/>
      <c r="D30" s="106"/>
      <c r="E30" s="106"/>
      <c r="F30" s="106"/>
      <c r="G30" s="106"/>
      <c r="H30" s="106"/>
    </row>
    <row r="31" spans="1:8" x14ac:dyDescent="0.25">
      <c r="A31" s="106"/>
      <c r="B31" s="106"/>
      <c r="C31" s="106"/>
      <c r="D31" s="106"/>
      <c r="E31" s="106"/>
      <c r="F31" s="106"/>
      <c r="G31" s="106"/>
      <c r="H31" s="106"/>
    </row>
    <row r="32" spans="1:8" x14ac:dyDescent="0.25">
      <c r="A32" s="106"/>
      <c r="B32" s="106"/>
      <c r="C32" s="106"/>
      <c r="D32" s="106"/>
      <c r="E32" s="106"/>
      <c r="F32" s="106"/>
      <c r="G32" s="106"/>
      <c r="H32" s="106"/>
    </row>
    <row r="33" spans="1:8" x14ac:dyDescent="0.25">
      <c r="A33" s="106"/>
      <c r="B33" s="106"/>
      <c r="C33" s="106"/>
      <c r="D33" s="106"/>
      <c r="E33" s="106"/>
      <c r="F33" s="106"/>
      <c r="G33" s="106"/>
      <c r="H33" s="106"/>
    </row>
    <row r="34" spans="1:8" x14ac:dyDescent="0.25">
      <c r="A34" s="106"/>
      <c r="B34" s="106"/>
      <c r="C34" s="106"/>
      <c r="D34" s="106"/>
      <c r="E34" s="106"/>
      <c r="F34" s="106"/>
      <c r="G34" s="106"/>
      <c r="H34" s="106"/>
    </row>
    <row r="35" spans="1:8" x14ac:dyDescent="0.25">
      <c r="A35" s="106"/>
      <c r="B35" s="106"/>
      <c r="C35" s="106"/>
      <c r="D35" s="106"/>
      <c r="E35" s="106"/>
      <c r="F35" s="106"/>
      <c r="G35" s="106"/>
      <c r="H35" s="106"/>
    </row>
    <row r="36" spans="1:8" x14ac:dyDescent="0.25">
      <c r="A36" s="106"/>
      <c r="B36" s="106"/>
      <c r="C36" s="106"/>
      <c r="D36" s="106"/>
      <c r="E36" s="106"/>
      <c r="F36" s="106"/>
      <c r="G36" s="106"/>
      <c r="H36" s="106"/>
    </row>
    <row r="37" spans="1:8" x14ac:dyDescent="0.25">
      <c r="A37" s="106"/>
      <c r="B37" s="106"/>
      <c r="C37" s="106"/>
      <c r="D37" s="106"/>
      <c r="E37" s="106"/>
      <c r="F37" s="106"/>
      <c r="G37" s="106"/>
      <c r="H37" s="106"/>
    </row>
    <row r="38" spans="1:8" x14ac:dyDescent="0.25">
      <c r="A38" s="106"/>
      <c r="B38" s="106"/>
      <c r="C38" s="106"/>
      <c r="D38" s="106"/>
      <c r="E38" s="106"/>
      <c r="F38" s="106"/>
      <c r="G38" s="106"/>
      <c r="H38" s="106"/>
    </row>
    <row r="39" spans="1:8" x14ac:dyDescent="0.25">
      <c r="A39" s="106"/>
      <c r="B39" s="106"/>
      <c r="C39" s="106"/>
      <c r="D39" s="106"/>
      <c r="E39" s="106"/>
      <c r="F39" s="106"/>
      <c r="G39" s="106"/>
      <c r="H39" s="106"/>
    </row>
    <row r="40" spans="1:8" x14ac:dyDescent="0.25">
      <c r="A40" s="106"/>
      <c r="B40" s="106"/>
      <c r="C40" s="106"/>
      <c r="D40" s="106"/>
      <c r="E40" s="106"/>
      <c r="F40" s="106"/>
      <c r="G40" s="106"/>
      <c r="H40" s="106"/>
    </row>
    <row r="41" spans="1:8" x14ac:dyDescent="0.25">
      <c r="A41" s="106"/>
      <c r="B41" s="106"/>
      <c r="C41" s="106"/>
      <c r="D41" s="106"/>
      <c r="E41" s="106"/>
      <c r="F41" s="106"/>
      <c r="G41" s="106"/>
      <c r="H41" s="106"/>
    </row>
    <row r="42" spans="1:8" x14ac:dyDescent="0.25">
      <c r="A42" s="106"/>
      <c r="B42" s="106"/>
      <c r="C42" s="106"/>
      <c r="D42" s="106"/>
      <c r="E42" s="106"/>
      <c r="F42" s="106"/>
      <c r="G42" s="106"/>
      <c r="H42" s="106"/>
    </row>
    <row r="43" spans="1:8" x14ac:dyDescent="0.25">
      <c r="A43" s="106"/>
      <c r="B43" s="106"/>
      <c r="C43" s="106"/>
      <c r="D43" s="106"/>
      <c r="E43" s="106"/>
      <c r="F43" s="106"/>
      <c r="G43" s="106"/>
      <c r="H43" s="106"/>
    </row>
    <row r="44" spans="1:8" x14ac:dyDescent="0.25">
      <c r="A44" s="106"/>
      <c r="B44" s="106"/>
      <c r="C44" s="106"/>
      <c r="D44" s="106"/>
      <c r="E44" s="106"/>
      <c r="F44" s="106"/>
      <c r="G44" s="106"/>
      <c r="H44" s="106"/>
    </row>
    <row r="45" spans="1:8" x14ac:dyDescent="0.25">
      <c r="A45" s="106"/>
      <c r="B45" s="106"/>
      <c r="C45" s="106"/>
      <c r="D45" s="106"/>
      <c r="E45" s="106"/>
      <c r="F45" s="106"/>
      <c r="G45" s="106"/>
      <c r="H45" s="106"/>
    </row>
    <row r="46" spans="1:8" x14ac:dyDescent="0.25">
      <c r="A46" s="106"/>
      <c r="B46" s="106"/>
      <c r="C46" s="106"/>
      <c r="D46" s="106"/>
      <c r="E46" s="106"/>
      <c r="F46" s="106"/>
      <c r="G46" s="106"/>
      <c r="H46" s="106"/>
    </row>
    <row r="47" spans="1:8" x14ac:dyDescent="0.25">
      <c r="A47" s="106"/>
      <c r="B47" s="106"/>
      <c r="C47" s="106"/>
      <c r="D47" s="106"/>
      <c r="E47" s="106"/>
      <c r="F47" s="106"/>
      <c r="G47" s="106"/>
      <c r="H47" s="106"/>
    </row>
    <row r="48" spans="1:8" x14ac:dyDescent="0.25">
      <c r="A48" s="106"/>
      <c r="B48" s="106"/>
      <c r="C48" s="106"/>
      <c r="D48" s="106"/>
      <c r="E48" s="106"/>
      <c r="F48" s="106"/>
      <c r="G48" s="106"/>
      <c r="H48" s="106"/>
    </row>
    <row r="49" spans="1:8" x14ac:dyDescent="0.25">
      <c r="A49" s="106"/>
      <c r="B49" s="106"/>
      <c r="C49" s="106"/>
      <c r="D49" s="106"/>
      <c r="E49" s="106"/>
      <c r="F49" s="106"/>
      <c r="G49" s="106"/>
      <c r="H49" s="106"/>
    </row>
    <row r="50" spans="1:8" x14ac:dyDescent="0.25">
      <c r="A50" s="106"/>
      <c r="B50" s="106"/>
      <c r="C50" s="106"/>
      <c r="D50" s="106"/>
      <c r="E50" s="106"/>
      <c r="F50" s="106"/>
      <c r="G50" s="106"/>
      <c r="H50" s="106"/>
    </row>
    <row r="51" spans="1:8" x14ac:dyDescent="0.25">
      <c r="A51" s="106"/>
      <c r="B51" s="106"/>
      <c r="C51" s="106"/>
      <c r="D51" s="106"/>
      <c r="E51" s="106"/>
      <c r="F51" s="106"/>
      <c r="G51" s="106"/>
      <c r="H51" s="106"/>
    </row>
    <row r="52" spans="1:8" x14ac:dyDescent="0.25">
      <c r="A52" s="106"/>
      <c r="B52" s="106"/>
      <c r="C52" s="106"/>
      <c r="D52" s="106"/>
      <c r="E52" s="106"/>
      <c r="F52" s="106"/>
      <c r="G52" s="106"/>
      <c r="H52" s="106"/>
    </row>
    <row r="53" spans="1:8" x14ac:dyDescent="0.25">
      <c r="A53" s="106"/>
      <c r="B53" s="106"/>
      <c r="C53" s="106"/>
      <c r="D53" s="106"/>
      <c r="E53" s="106"/>
      <c r="F53" s="106"/>
      <c r="G53" s="106"/>
      <c r="H53" s="106"/>
    </row>
    <row r="54" spans="1:8" x14ac:dyDescent="0.25">
      <c r="A54" s="106"/>
      <c r="B54" s="106"/>
      <c r="C54" s="106"/>
      <c r="D54" s="106"/>
      <c r="E54" s="106"/>
      <c r="F54" s="106"/>
      <c r="G54" s="106"/>
      <c r="H54" s="106"/>
    </row>
    <row r="55" spans="1:8" x14ac:dyDescent="0.25">
      <c r="A55" s="106"/>
      <c r="B55" s="106"/>
      <c r="C55" s="106"/>
      <c r="D55" s="106"/>
      <c r="E55" s="106"/>
      <c r="F55" s="106"/>
      <c r="G55" s="106"/>
      <c r="H55" s="106"/>
    </row>
    <row r="56" spans="1:8" ht="18.45" customHeight="1" x14ac:dyDescent="0.25">
      <c r="A56" s="133" t="s">
        <v>68</v>
      </c>
      <c r="B56" s="106"/>
      <c r="C56" s="106"/>
      <c r="D56" s="106"/>
      <c r="E56" s="106"/>
      <c r="F56" s="106"/>
      <c r="G56" s="106"/>
      <c r="H56" s="114">
        <f ca="1">TODAY()</f>
        <v>46119</v>
      </c>
    </row>
    <row r="57" spans="1:8" x14ac:dyDescent="0.25">
      <c r="H57" s="113"/>
    </row>
  </sheetData>
  <sheetProtection sheet="1" objects="1" scenarios="1" selectLockedCells="1"/>
  <hyperlinks>
    <hyperlink ref="A56" location="Rentenberechnung!D2" display="zurück" xr:uid="{00000000-0004-0000-0600-000000000000}"/>
  </hyperlinks>
  <pageMargins left="0.7" right="0.7" top="0.78740157499999996" bottom="0.78740157499999996"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Rentenberechnung</vt:lpstr>
      <vt:lpstr>Vermögensverzehr</vt:lpstr>
      <vt:lpstr>Diagramm1</vt:lpstr>
      <vt:lpstr>Diagramm2</vt:lpstr>
      <vt:lpstr>Varianten</vt:lpstr>
      <vt:lpstr>Diagramm3</vt:lpstr>
      <vt:lpstr>Anmerkungen</vt:lpstr>
      <vt:lpstr>Diagramm1!Druckbereich</vt:lpstr>
      <vt:lpstr>Diagramm2!Druckbereich</vt:lpstr>
      <vt:lpstr>Rentenberechnung!Druckbereich</vt:lpstr>
      <vt:lpstr>Vermögensverzehr!Druckbereich</vt:lpstr>
      <vt:lpstr>Vermögensverzehr!Drucktitel</vt:lpstr>
      <vt:lpstr>Tabelle</vt:lpstr>
    </vt:vector>
  </TitlesOfParts>
  <Manager>Marcel Bouvrot</Manager>
  <Company>Glauser+Partner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Vorsorge- und Zinsrechner</dc:title>
  <dc:subject>Spar- und Kreditrechner, Vorsorge und Pensionsplanung</dc:subject>
  <dc:creator>M. BOUVROT @ GLAUSER+PARTNER BERNl</dc:creator>
  <cp:lastModifiedBy>Marcel Bouvrot</cp:lastModifiedBy>
  <cp:lastPrinted>2025-07-20T12:02:29Z</cp:lastPrinted>
  <dcterms:created xsi:type="dcterms:W3CDTF">1999-04-21T10:26:13Z</dcterms:created>
  <dcterms:modified xsi:type="dcterms:W3CDTF">2026-04-06T23:04:18Z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-387177317</vt:i4>
  </property>
  <property fmtid="{D5CDD505-2E9C-101B-9397-08002B2CF9AE}" pid="3" name="_EmailSubject">
    <vt:lpwstr>Excel sucht ein Makro, das nicht existiert</vt:lpwstr>
  </property>
  <property fmtid="{D5CDD505-2E9C-101B-9397-08002B2CF9AE}" pid="4" name="_AuthorEmail">
    <vt:lpwstr>Held-Office@t-online.de</vt:lpwstr>
  </property>
  <property fmtid="{D5CDD505-2E9C-101B-9397-08002B2CF9AE}" pid="5" name="_AuthorEmailDisplayName">
    <vt:lpwstr>Bernd Held</vt:lpwstr>
  </property>
  <property fmtid="{D5CDD505-2E9C-101B-9397-08002B2CF9AE}" pid="6" name="_ReviewingToolsShownOnce">
    <vt:lpwstr/>
  </property>
</Properties>
</file>